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itel11\Documents\Ředitel ZŠ a MŠ Lipovec 10.12.2020\Hospodaření školy\Rozpočtová opatření\2020\"/>
    </mc:Choice>
  </mc:AlternateContent>
  <bookViews>
    <workbookView xWindow="0" yWindow="0" windowWidth="20490" windowHeight="7755" activeTab="4"/>
  </bookViews>
  <sheets>
    <sheet name="zš3" sheetId="1" r:id="rId1"/>
    <sheet name="mš3" sheetId="2" r:id="rId2"/>
    <sheet name="šd3" sheetId="3" r:id="rId3"/>
    <sheet name="šj3" sheetId="4" r:id="rId4"/>
    <sheet name="opatření 3" sheetId="5" r:id="rId5"/>
  </sheets>
  <externalReferences>
    <externalReference r:id="rId6"/>
  </externalReferences>
  <calcPr calcId="152511"/>
</workbook>
</file>

<file path=xl/calcChain.xml><?xml version="1.0" encoding="utf-8"?>
<calcChain xmlns="http://schemas.openxmlformats.org/spreadsheetml/2006/main">
  <c r="J30" i="5" l="1"/>
  <c r="J31" i="5" s="1"/>
  <c r="J28" i="5"/>
  <c r="J29" i="5" s="1"/>
  <c r="J26" i="5"/>
  <c r="J21" i="5"/>
  <c r="J22" i="5"/>
  <c r="J23" i="5"/>
  <c r="J24" i="5"/>
  <c r="J20" i="5"/>
  <c r="J18" i="5"/>
  <c r="J16" i="5"/>
  <c r="J13" i="5"/>
  <c r="J14" i="5"/>
  <c r="J15" i="5" s="1"/>
  <c r="J12" i="5"/>
  <c r="J5" i="5"/>
  <c r="J6" i="5"/>
  <c r="J7" i="5"/>
  <c r="J8" i="5"/>
  <c r="J9" i="5"/>
  <c r="J10" i="5"/>
  <c r="J4" i="5"/>
  <c r="I31" i="5"/>
  <c r="H32" i="5"/>
  <c r="H31" i="5"/>
  <c r="G31" i="5"/>
  <c r="H30" i="5"/>
  <c r="G30" i="5"/>
  <c r="H29" i="5"/>
  <c r="G29" i="5"/>
  <c r="H28" i="5"/>
  <c r="G28" i="5"/>
  <c r="J27" i="5"/>
  <c r="H27" i="5"/>
  <c r="G27" i="5"/>
  <c r="I27" i="5" s="1"/>
  <c r="K27" i="5" s="1"/>
  <c r="H26" i="5"/>
  <c r="G26" i="5"/>
  <c r="I26" i="5" s="1"/>
  <c r="K26" i="5" s="1"/>
  <c r="H25" i="5"/>
  <c r="E25" i="5"/>
  <c r="D25" i="5"/>
  <c r="C25" i="5"/>
  <c r="G25" i="5" s="1"/>
  <c r="H24" i="5"/>
  <c r="G24" i="5"/>
  <c r="I24" i="5" s="1"/>
  <c r="H23" i="5"/>
  <c r="G23" i="5"/>
  <c r="I23" i="5" s="1"/>
  <c r="K23" i="5" s="1"/>
  <c r="H22" i="5"/>
  <c r="G22" i="5"/>
  <c r="I22" i="5" s="1"/>
  <c r="H21" i="5"/>
  <c r="G21" i="5"/>
  <c r="I21" i="5" s="1"/>
  <c r="K21" i="5" s="1"/>
  <c r="H20" i="5"/>
  <c r="G20" i="5"/>
  <c r="I20" i="5" s="1"/>
  <c r="K20" i="5" s="1"/>
  <c r="H19" i="5"/>
  <c r="G19" i="5"/>
  <c r="I19" i="5" s="1"/>
  <c r="J19" i="5"/>
  <c r="H18" i="5"/>
  <c r="G18" i="5"/>
  <c r="H17" i="5"/>
  <c r="G17" i="5"/>
  <c r="J17" i="5"/>
  <c r="H16" i="5"/>
  <c r="G16" i="5"/>
  <c r="I16" i="5" s="1"/>
  <c r="K16" i="5" s="1"/>
  <c r="H15" i="5"/>
  <c r="F15" i="5"/>
  <c r="D15" i="5"/>
  <c r="C15" i="5"/>
  <c r="G15" i="5" s="1"/>
  <c r="H14" i="5"/>
  <c r="G14" i="5"/>
  <c r="I14" i="5" s="1"/>
  <c r="K14" i="5" s="1"/>
  <c r="H13" i="5"/>
  <c r="G13" i="5"/>
  <c r="I13" i="5" s="1"/>
  <c r="K13" i="5" s="1"/>
  <c r="H12" i="5"/>
  <c r="G12" i="5"/>
  <c r="K12" i="5" s="1"/>
  <c r="H11" i="5"/>
  <c r="F11" i="5"/>
  <c r="F32" i="5" s="1"/>
  <c r="E11" i="5"/>
  <c r="D11" i="5"/>
  <c r="D32" i="5" s="1"/>
  <c r="C11" i="5"/>
  <c r="H10" i="5"/>
  <c r="G10" i="5"/>
  <c r="H9" i="5"/>
  <c r="G9" i="5"/>
  <c r="H8" i="5"/>
  <c r="G8" i="5"/>
  <c r="H7" i="5"/>
  <c r="G7" i="5"/>
  <c r="H6" i="5"/>
  <c r="G6" i="5"/>
  <c r="H5" i="5"/>
  <c r="G5" i="5"/>
  <c r="H4" i="5"/>
  <c r="G4" i="5"/>
  <c r="D31" i="4"/>
  <c r="C31" i="4"/>
  <c r="E30" i="4"/>
  <c r="E29" i="4"/>
  <c r="E28" i="4"/>
  <c r="E27" i="4"/>
  <c r="E26" i="4"/>
  <c r="D25" i="4"/>
  <c r="E25" i="4" s="1"/>
  <c r="E24" i="4"/>
  <c r="E23" i="4"/>
  <c r="E22" i="4"/>
  <c r="E21" i="4"/>
  <c r="E20" i="4"/>
  <c r="E19" i="4"/>
  <c r="E18" i="4"/>
  <c r="D17" i="4"/>
  <c r="E16" i="4"/>
  <c r="D15" i="4"/>
  <c r="C15" i="4"/>
  <c r="E14" i="4"/>
  <c r="E13" i="4"/>
  <c r="E12" i="4"/>
  <c r="D11" i="4"/>
  <c r="C11" i="4"/>
  <c r="E11" i="4" s="1"/>
  <c r="E10" i="4"/>
  <c r="E9" i="4"/>
  <c r="E8" i="4"/>
  <c r="E7" i="4"/>
  <c r="E6" i="4"/>
  <c r="E5" i="4"/>
  <c r="E4" i="4"/>
  <c r="E31" i="3"/>
  <c r="E30" i="3"/>
  <c r="E29" i="3"/>
  <c r="E28" i="3"/>
  <c r="E27" i="3"/>
  <c r="E26" i="3"/>
  <c r="D25" i="3"/>
  <c r="C25" i="3"/>
  <c r="E24" i="3"/>
  <c r="E23" i="3"/>
  <c r="E22" i="3"/>
  <c r="E21" i="3"/>
  <c r="E20" i="3"/>
  <c r="E19" i="3"/>
  <c r="E18" i="3"/>
  <c r="D17" i="3"/>
  <c r="E17" i="3" s="1"/>
  <c r="E16" i="3"/>
  <c r="D15" i="3"/>
  <c r="E14" i="3"/>
  <c r="E13" i="3"/>
  <c r="E12" i="3"/>
  <c r="D11" i="3"/>
  <c r="C11" i="3"/>
  <c r="E10" i="3"/>
  <c r="E9" i="3"/>
  <c r="E8" i="3"/>
  <c r="E7" i="3"/>
  <c r="E6" i="3"/>
  <c r="E5" i="3"/>
  <c r="E4" i="3"/>
  <c r="D31" i="2"/>
  <c r="E31" i="2" s="1"/>
  <c r="E30" i="2"/>
  <c r="E29" i="2"/>
  <c r="E28" i="2"/>
  <c r="E27" i="2"/>
  <c r="E26" i="2"/>
  <c r="D25" i="2"/>
  <c r="C25" i="2"/>
  <c r="E24" i="2"/>
  <c r="E23" i="2"/>
  <c r="E22" i="2"/>
  <c r="E21" i="2"/>
  <c r="E20" i="2"/>
  <c r="E19" i="2"/>
  <c r="E18" i="2"/>
  <c r="D17" i="2"/>
  <c r="E16" i="2"/>
  <c r="D15" i="2"/>
  <c r="C15" i="2"/>
  <c r="E15" i="2" s="1"/>
  <c r="E14" i="2"/>
  <c r="E13" i="2"/>
  <c r="E12" i="2"/>
  <c r="D11" i="2"/>
  <c r="C11" i="2"/>
  <c r="E10" i="2"/>
  <c r="E9" i="2"/>
  <c r="E8" i="2"/>
  <c r="E7" i="2"/>
  <c r="E6" i="2"/>
  <c r="E5" i="2"/>
  <c r="E4" i="2"/>
  <c r="D31" i="1"/>
  <c r="E31" i="1" s="1"/>
  <c r="E30" i="1"/>
  <c r="D29" i="1"/>
  <c r="E29" i="1" s="1"/>
  <c r="E28" i="1"/>
  <c r="D27" i="1"/>
  <c r="E27" i="1" s="1"/>
  <c r="E26" i="1"/>
  <c r="D25" i="1"/>
  <c r="C25" i="1"/>
  <c r="E24" i="1"/>
  <c r="E23" i="1"/>
  <c r="E22" i="1"/>
  <c r="E21" i="1"/>
  <c r="E20" i="1"/>
  <c r="D19" i="1"/>
  <c r="E19" i="1" s="1"/>
  <c r="E18" i="1"/>
  <c r="D17" i="1"/>
  <c r="E17" i="1" s="1"/>
  <c r="E16" i="1"/>
  <c r="D15" i="1"/>
  <c r="C15" i="1"/>
  <c r="E14" i="1"/>
  <c r="E13" i="1"/>
  <c r="E12" i="1"/>
  <c r="D11" i="1"/>
  <c r="C11" i="1"/>
  <c r="C32" i="1" s="1"/>
  <c r="E10" i="1"/>
  <c r="E9" i="1"/>
  <c r="E8" i="1"/>
  <c r="E7" i="1"/>
  <c r="E6" i="1"/>
  <c r="E5" i="1"/>
  <c r="E4" i="1"/>
  <c r="D32" i="3" l="1"/>
  <c r="I15" i="5"/>
  <c r="J25" i="5"/>
  <c r="E11" i="2"/>
  <c r="D32" i="2"/>
  <c r="E25" i="2"/>
  <c r="E11" i="3"/>
  <c r="E25" i="3"/>
  <c r="I4" i="5"/>
  <c r="I5" i="5"/>
  <c r="K5" i="5" s="1"/>
  <c r="I6" i="5"/>
  <c r="K6" i="5" s="1"/>
  <c r="I7" i="5"/>
  <c r="K7" i="5" s="1"/>
  <c r="I8" i="5"/>
  <c r="I9" i="5"/>
  <c r="K9" i="5" s="1"/>
  <c r="G11" i="5"/>
  <c r="E32" i="5"/>
  <c r="I17" i="5"/>
  <c r="K17" i="5" s="1"/>
  <c r="I18" i="5"/>
  <c r="K18" i="5" s="1"/>
  <c r="I28" i="5"/>
  <c r="I29" i="5"/>
  <c r="I25" i="5"/>
  <c r="K30" i="5"/>
  <c r="K28" i="5"/>
  <c r="K29" i="5"/>
  <c r="K22" i="5"/>
  <c r="K24" i="5"/>
  <c r="K15" i="5"/>
  <c r="K8" i="5"/>
  <c r="K10" i="5"/>
  <c r="J11" i="5"/>
  <c r="J32" i="5" s="1"/>
  <c r="K31" i="5"/>
  <c r="K19" i="5"/>
  <c r="C32" i="5"/>
  <c r="G32" i="5" s="1"/>
  <c r="E31" i="4"/>
  <c r="D32" i="4"/>
  <c r="E15" i="4"/>
  <c r="E25" i="1"/>
  <c r="D32" i="1"/>
  <c r="E32" i="1" s="1"/>
  <c r="E15" i="1"/>
  <c r="E17" i="4"/>
  <c r="C32" i="4"/>
  <c r="E32" i="4" s="1"/>
  <c r="E15" i="3"/>
  <c r="C32" i="3"/>
  <c r="E32" i="3" s="1"/>
  <c r="E17" i="2"/>
  <c r="C32" i="2"/>
  <c r="E11" i="1"/>
  <c r="I11" i="5" l="1"/>
  <c r="I32" i="5" s="1"/>
  <c r="E32" i="2"/>
  <c r="K4" i="5"/>
  <c r="K25" i="5"/>
  <c r="K11" i="5"/>
  <c r="K32" i="5" l="1"/>
</calcChain>
</file>

<file path=xl/sharedStrings.xml><?xml version="1.0" encoding="utf-8"?>
<sst xmlns="http://schemas.openxmlformats.org/spreadsheetml/2006/main" count="188" uniqueCount="46">
  <si>
    <t>účet</t>
  </si>
  <si>
    <t>název</t>
  </si>
  <si>
    <t>rozpočet</t>
  </si>
  <si>
    <t>zvýšení/ snížení</t>
  </si>
  <si>
    <t>učebnice,knihy, školní potřeby</t>
  </si>
  <si>
    <t>předplatné novin a časopisů</t>
  </si>
  <si>
    <t>čistící a hygienické prostředky</t>
  </si>
  <si>
    <t>ostatní spotřeba materiálu</t>
  </si>
  <si>
    <t>kancelářské potřeby</t>
  </si>
  <si>
    <t>hodnocení žáků</t>
  </si>
  <si>
    <t>DDHM v podrozvahové evidenci</t>
  </si>
  <si>
    <t>spotřeba materiálu celkem</t>
  </si>
  <si>
    <t>spotřeba el. Energie</t>
  </si>
  <si>
    <t>spotřeba vody</t>
  </si>
  <si>
    <t>spotřeba plynu</t>
  </si>
  <si>
    <t>energie celkem</t>
  </si>
  <si>
    <t>opravy a udržování</t>
  </si>
  <si>
    <t>celkem opravy a udržování</t>
  </si>
  <si>
    <t xml:space="preserve">cestovné </t>
  </si>
  <si>
    <t>celkem cestovné</t>
  </si>
  <si>
    <t>bankovní poplatky</t>
  </si>
  <si>
    <t>revize</t>
  </si>
  <si>
    <t>poštovné</t>
  </si>
  <si>
    <t>telefonní poplatky</t>
  </si>
  <si>
    <t>ostatní režijní náklady</t>
  </si>
  <si>
    <t>celkem ostatní služby</t>
  </si>
  <si>
    <t>vzdělávání</t>
  </si>
  <si>
    <t>celkem vzdělávání</t>
  </si>
  <si>
    <t>pojištění</t>
  </si>
  <si>
    <t>celkem pojištění</t>
  </si>
  <si>
    <t>DDHM nad 3000</t>
  </si>
  <si>
    <t>celkem DDHM</t>
  </si>
  <si>
    <t>náklady celkem</t>
  </si>
  <si>
    <t>zvýšení/snížení</t>
  </si>
  <si>
    <t xml:space="preserve"> rozpočtové opatření č. 3/2020 ŠJ</t>
  </si>
  <si>
    <t xml:space="preserve"> rozpočtové opatření č. 3/2020 ŠD</t>
  </si>
  <si>
    <t xml:space="preserve"> rozpočtové opatření č.3/2020 MŠ</t>
  </si>
  <si>
    <t xml:space="preserve"> rozpočtové opatření č. 3/2020 ZŠ</t>
  </si>
  <si>
    <t>V Lipovci dne 8. 12. 2020</t>
  </si>
  <si>
    <t>ZŠ</t>
  </si>
  <si>
    <t>MŠ</t>
  </si>
  <si>
    <t>ŠD</t>
  </si>
  <si>
    <t>ŠJ</t>
  </si>
  <si>
    <t>Mgr. Tomáš Vintr</t>
  </si>
  <si>
    <t xml:space="preserve"> rozpočtové opatření č. 3</t>
  </si>
  <si>
    <t>rozpočtové opatření č. 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</si>
</sst>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/>
    <xf numFmtId="164" fontId="0" fillId="2" borderId="1" xfId="0" applyNumberFormat="1" applyFill="1" applyBorder="1" applyAlignment="1">
      <alignment wrapText="1"/>
    </xf>
    <xf numFmtId="0" fontId="3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4" fillId="2" borderId="1" xfId="0" applyFont="1" applyFill="1" applyBorder="1"/>
    <xf numFmtId="164" fontId="1" fillId="2" borderId="1" xfId="0" applyNumberFormat="1" applyFont="1" applyFill="1" applyBorder="1"/>
    <xf numFmtId="164" fontId="0" fillId="0" borderId="1" xfId="0" applyNumberFormat="1" applyFont="1" applyBorder="1"/>
    <xf numFmtId="0" fontId="4" fillId="0" borderId="1" xfId="0" applyFont="1" applyFill="1" applyBorder="1"/>
    <xf numFmtId="164" fontId="1" fillId="0" borderId="1" xfId="0" applyNumberFormat="1" applyFont="1" applyFill="1" applyBorder="1"/>
    <xf numFmtId="164" fontId="1" fillId="0" borderId="1" xfId="0" applyNumberFormat="1" applyFont="1" applyBorder="1"/>
    <xf numFmtId="0" fontId="5" fillId="0" borderId="0" xfId="0" applyFont="1"/>
    <xf numFmtId="164" fontId="0" fillId="0" borderId="0" xfId="0" applyNumberFormat="1"/>
    <xf numFmtId="164" fontId="0" fillId="0" borderId="1" xfId="0" applyNumberFormat="1" applyFont="1" applyFill="1" applyBorder="1"/>
    <xf numFmtId="0" fontId="0" fillId="0" borderId="0" xfId="0" applyFont="1"/>
    <xf numFmtId="0" fontId="7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164" fontId="0" fillId="3" borderId="0" xfId="0" applyNumberFormat="1" applyFont="1" applyFill="1" applyAlignment="1">
      <alignment vertical="center"/>
    </xf>
    <xf numFmtId="164" fontId="0" fillId="3" borderId="0" xfId="0" applyNumberFormat="1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0" xfId="0" applyFont="1" applyBorder="1"/>
    <xf numFmtId="0" fontId="0" fillId="0" borderId="0" xfId="0" applyFont="1" applyBorder="1"/>
    <xf numFmtId="164" fontId="0" fillId="0" borderId="0" xfId="0" applyNumberFormat="1" applyFont="1"/>
    <xf numFmtId="0" fontId="8" fillId="2" borderId="0" xfId="0" applyFont="1" applyFill="1" applyBorder="1"/>
    <xf numFmtId="0" fontId="1" fillId="2" borderId="0" xfId="0" applyFont="1" applyFill="1"/>
    <xf numFmtId="164" fontId="1" fillId="2" borderId="0" xfId="0" applyNumberFormat="1" applyFont="1" applyFill="1"/>
    <xf numFmtId="0" fontId="1" fillId="2" borderId="0" xfId="0" applyFont="1" applyFill="1" applyBorder="1"/>
    <xf numFmtId="0" fontId="0" fillId="0" borderId="0" xfId="0" applyFont="1" applyFill="1" applyBorder="1"/>
    <xf numFmtId="0" fontId="8" fillId="0" borderId="0" xfId="0" applyFont="1" applyFill="1" applyBorder="1"/>
    <xf numFmtId="0" fontId="1" fillId="0" borderId="0" xfId="0" applyFont="1" applyFill="1"/>
    <xf numFmtId="164" fontId="1" fillId="0" borderId="0" xfId="0" applyNumberFormat="1" applyFont="1" applyFill="1"/>
    <xf numFmtId="164" fontId="1" fillId="0" borderId="0" xfId="0" applyNumberFormat="1" applyFont="1"/>
    <xf numFmtId="0" fontId="0" fillId="3" borderId="0" xfId="0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citel11/AppData/Local/Temp/rozpo&#269;tov&#233;%20opat&#345;en&#237;%20&#269;2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atření 2"/>
      <sheetName val="zš"/>
      <sheetName val="mš"/>
      <sheetName val="šd"/>
      <sheetName val="šj"/>
      <sheetName val="zš2"/>
      <sheetName val="mš2"/>
      <sheetName val="šd2"/>
      <sheetName val="šj2"/>
      <sheetName val="rozpočtová opatření"/>
    </sheetNames>
    <sheetDataSet>
      <sheetData sheetId="0"/>
      <sheetData sheetId="1">
        <row r="4">
          <cell r="D4">
            <v>0</v>
          </cell>
        </row>
        <row r="5">
          <cell r="D5">
            <v>0</v>
          </cell>
        </row>
        <row r="6">
          <cell r="D6">
            <v>-10000</v>
          </cell>
        </row>
        <row r="7">
          <cell r="D7">
            <v>10000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</sheetData>
      <sheetData sheetId="2">
        <row r="4">
          <cell r="D4">
            <v>0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-2500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-2500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-2600</v>
          </cell>
        </row>
        <row r="24">
          <cell r="D24">
            <v>2600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2500</v>
          </cell>
        </row>
        <row r="31">
          <cell r="D31">
            <v>2500</v>
          </cell>
        </row>
        <row r="32">
          <cell r="D32">
            <v>0</v>
          </cell>
        </row>
      </sheetData>
      <sheetData sheetId="3">
        <row r="4">
          <cell r="D4">
            <v>0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</sheetData>
      <sheetData sheetId="4">
        <row r="4">
          <cell r="D4">
            <v>0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5000</v>
          </cell>
        </row>
        <row r="11">
          <cell r="D11">
            <v>5000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4000</v>
          </cell>
        </row>
        <row r="24">
          <cell r="D24">
            <v>-4000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-5000</v>
          </cell>
        </row>
        <row r="31">
          <cell r="D31">
            <v>-5000</v>
          </cell>
        </row>
        <row r="32">
          <cell r="D32">
            <v>0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D14" sqref="D14"/>
    </sheetView>
  </sheetViews>
  <sheetFormatPr defaultRowHeight="15" x14ac:dyDescent="0.25"/>
  <cols>
    <col min="1" max="1" width="8.7109375" customWidth="1"/>
    <col min="2" max="2" width="28.7109375" customWidth="1"/>
    <col min="3" max="3" width="15.140625" style="16" customWidth="1"/>
    <col min="4" max="4" width="14.5703125" style="16" customWidth="1"/>
    <col min="5" max="5" width="17.140625" style="16" customWidth="1"/>
  </cols>
  <sheetData>
    <row r="1" spans="1:5" ht="29.25" customHeight="1" x14ac:dyDescent="0.25">
      <c r="A1" s="39" t="s">
        <v>37</v>
      </c>
      <c r="B1" s="40"/>
      <c r="C1" s="40"/>
      <c r="D1" s="40"/>
      <c r="E1" s="40"/>
    </row>
    <row r="2" spans="1:5" hidden="1" x14ac:dyDescent="0.25">
      <c r="A2" s="40"/>
      <c r="B2" s="40"/>
      <c r="C2" s="40"/>
      <c r="D2" s="40"/>
      <c r="E2" s="40"/>
    </row>
    <row r="3" spans="1:5" ht="36.75" customHeight="1" x14ac:dyDescent="0.25">
      <c r="A3" s="1" t="s">
        <v>0</v>
      </c>
      <c r="B3" s="2" t="s">
        <v>1</v>
      </c>
      <c r="C3" s="3" t="s">
        <v>2</v>
      </c>
      <c r="D3" s="4" t="s">
        <v>3</v>
      </c>
      <c r="E3" s="5" t="s">
        <v>45</v>
      </c>
    </row>
    <row r="4" spans="1:5" x14ac:dyDescent="0.25">
      <c r="A4" s="6">
        <v>501012</v>
      </c>
      <c r="B4" s="7" t="s">
        <v>4</v>
      </c>
      <c r="C4" s="8">
        <v>6000</v>
      </c>
      <c r="D4" s="8">
        <v>0</v>
      </c>
      <c r="E4" s="8">
        <f>C4+D4</f>
        <v>6000</v>
      </c>
    </row>
    <row r="5" spans="1:5" x14ac:dyDescent="0.25">
      <c r="A5" s="6">
        <v>501015</v>
      </c>
      <c r="B5" s="7" t="s">
        <v>5</v>
      </c>
      <c r="C5" s="8">
        <v>6000</v>
      </c>
      <c r="D5" s="8">
        <v>0</v>
      </c>
      <c r="E5" s="8">
        <f t="shared" ref="E5:E32" si="0">C5+D5</f>
        <v>6000</v>
      </c>
    </row>
    <row r="6" spans="1:5" x14ac:dyDescent="0.25">
      <c r="A6" s="6">
        <v>501016</v>
      </c>
      <c r="B6" s="7" t="s">
        <v>6</v>
      </c>
      <c r="C6" s="8">
        <v>55000</v>
      </c>
      <c r="D6" s="8">
        <v>0</v>
      </c>
      <c r="E6" s="8">
        <f t="shared" si="0"/>
        <v>55000</v>
      </c>
    </row>
    <row r="7" spans="1:5" x14ac:dyDescent="0.25">
      <c r="A7" s="6">
        <v>501020</v>
      </c>
      <c r="B7" s="7" t="s">
        <v>7</v>
      </c>
      <c r="C7" s="8">
        <v>25000</v>
      </c>
      <c r="D7" s="8">
        <v>5000</v>
      </c>
      <c r="E7" s="8">
        <f t="shared" si="0"/>
        <v>30000</v>
      </c>
    </row>
    <row r="8" spans="1:5" x14ac:dyDescent="0.25">
      <c r="A8" s="6">
        <v>501021</v>
      </c>
      <c r="B8" s="7" t="s">
        <v>8</v>
      </c>
      <c r="C8" s="8">
        <v>55000</v>
      </c>
      <c r="D8" s="8">
        <v>0</v>
      </c>
      <c r="E8" s="8">
        <f t="shared" si="0"/>
        <v>55000</v>
      </c>
    </row>
    <row r="9" spans="1:5" x14ac:dyDescent="0.25">
      <c r="A9" s="6">
        <v>501022</v>
      </c>
      <c r="B9" s="7" t="s">
        <v>9</v>
      </c>
      <c r="C9" s="8">
        <v>5000</v>
      </c>
      <c r="D9" s="8">
        <v>0</v>
      </c>
      <c r="E9" s="8">
        <f t="shared" si="0"/>
        <v>5000</v>
      </c>
    </row>
    <row r="10" spans="1:5" x14ac:dyDescent="0.25">
      <c r="A10" s="6">
        <v>501030</v>
      </c>
      <c r="B10" s="7" t="s">
        <v>10</v>
      </c>
      <c r="C10" s="8">
        <v>45000</v>
      </c>
      <c r="D10" s="8">
        <v>0</v>
      </c>
      <c r="E10" s="8">
        <f t="shared" si="0"/>
        <v>45000</v>
      </c>
    </row>
    <row r="11" spans="1:5" x14ac:dyDescent="0.25">
      <c r="A11" s="9">
        <v>501</v>
      </c>
      <c r="B11" s="9" t="s">
        <v>11</v>
      </c>
      <c r="C11" s="10">
        <f>SUM(C4:C10)</f>
        <v>197000</v>
      </c>
      <c r="D11" s="10">
        <f>SUM(D4:D10)</f>
        <v>5000</v>
      </c>
      <c r="E11" s="10">
        <f t="shared" si="0"/>
        <v>202000</v>
      </c>
    </row>
    <row r="12" spans="1:5" x14ac:dyDescent="0.25">
      <c r="A12" s="6">
        <v>502010</v>
      </c>
      <c r="B12" s="7" t="s">
        <v>12</v>
      </c>
      <c r="C12" s="8">
        <v>180000</v>
      </c>
      <c r="D12" s="8">
        <v>0</v>
      </c>
      <c r="E12" s="8">
        <f t="shared" si="0"/>
        <v>180000</v>
      </c>
    </row>
    <row r="13" spans="1:5" x14ac:dyDescent="0.25">
      <c r="A13" s="6">
        <v>502020</v>
      </c>
      <c r="B13" s="7" t="s">
        <v>13</v>
      </c>
      <c r="C13" s="8">
        <v>40000</v>
      </c>
      <c r="D13" s="8">
        <v>10000</v>
      </c>
      <c r="E13" s="8">
        <f t="shared" si="0"/>
        <v>50000</v>
      </c>
    </row>
    <row r="14" spans="1:5" x14ac:dyDescent="0.25">
      <c r="A14" s="6">
        <v>502030</v>
      </c>
      <c r="B14" s="7" t="s">
        <v>14</v>
      </c>
      <c r="C14" s="8">
        <v>300000</v>
      </c>
      <c r="D14" s="8">
        <v>-50000</v>
      </c>
      <c r="E14" s="8">
        <f t="shared" si="0"/>
        <v>250000</v>
      </c>
    </row>
    <row r="15" spans="1:5" x14ac:dyDescent="0.25">
      <c r="A15" s="9">
        <v>502</v>
      </c>
      <c r="B15" s="9" t="s">
        <v>15</v>
      </c>
      <c r="C15" s="10">
        <f>SUM(C12:C14)</f>
        <v>520000</v>
      </c>
      <c r="D15" s="10">
        <f>SUM(D12:D14)</f>
        <v>-40000</v>
      </c>
      <c r="E15" s="10">
        <f t="shared" si="0"/>
        <v>480000</v>
      </c>
    </row>
    <row r="16" spans="1:5" x14ac:dyDescent="0.25">
      <c r="A16" s="6">
        <v>511000</v>
      </c>
      <c r="B16" s="7" t="s">
        <v>16</v>
      </c>
      <c r="C16" s="8">
        <v>150000</v>
      </c>
      <c r="D16" s="8">
        <v>50000</v>
      </c>
      <c r="E16" s="8">
        <f t="shared" si="0"/>
        <v>200000</v>
      </c>
    </row>
    <row r="17" spans="1:5" x14ac:dyDescent="0.25">
      <c r="A17" s="9">
        <v>511</v>
      </c>
      <c r="B17" s="9" t="s">
        <v>17</v>
      </c>
      <c r="C17" s="10">
        <v>150000</v>
      </c>
      <c r="D17" s="10">
        <f>D16</f>
        <v>50000</v>
      </c>
      <c r="E17" s="10">
        <f t="shared" si="0"/>
        <v>200000</v>
      </c>
    </row>
    <row r="18" spans="1:5" x14ac:dyDescent="0.25">
      <c r="A18" s="6">
        <v>512010</v>
      </c>
      <c r="B18" s="7" t="s">
        <v>18</v>
      </c>
      <c r="C18" s="8">
        <v>4000</v>
      </c>
      <c r="D18" s="8">
        <v>0</v>
      </c>
      <c r="E18" s="8">
        <f t="shared" si="0"/>
        <v>4000</v>
      </c>
    </row>
    <row r="19" spans="1:5" x14ac:dyDescent="0.25">
      <c r="A19" s="9">
        <v>512</v>
      </c>
      <c r="B19" s="9" t="s">
        <v>19</v>
      </c>
      <c r="C19" s="10">
        <v>4000</v>
      </c>
      <c r="D19" s="10">
        <f>D18</f>
        <v>0</v>
      </c>
      <c r="E19" s="10">
        <f t="shared" si="0"/>
        <v>4000</v>
      </c>
    </row>
    <row r="20" spans="1:5" x14ac:dyDescent="0.25">
      <c r="A20" s="6">
        <v>518001</v>
      </c>
      <c r="B20" s="7" t="s">
        <v>20</v>
      </c>
      <c r="C20" s="8">
        <v>10000</v>
      </c>
      <c r="D20" s="8">
        <v>0</v>
      </c>
      <c r="E20" s="8">
        <f t="shared" si="0"/>
        <v>10000</v>
      </c>
    </row>
    <row r="21" spans="1:5" x14ac:dyDescent="0.25">
      <c r="A21" s="6">
        <v>518010</v>
      </c>
      <c r="B21" s="7" t="s">
        <v>21</v>
      </c>
      <c r="C21" s="11">
        <v>98000</v>
      </c>
      <c r="D21" s="8">
        <v>-15000</v>
      </c>
      <c r="E21" s="8">
        <f t="shared" si="0"/>
        <v>83000</v>
      </c>
    </row>
    <row r="22" spans="1:5" x14ac:dyDescent="0.25">
      <c r="A22" s="6">
        <v>518011</v>
      </c>
      <c r="B22" s="7" t="s">
        <v>22</v>
      </c>
      <c r="C22" s="11">
        <v>4000</v>
      </c>
      <c r="D22" s="8">
        <v>0</v>
      </c>
      <c r="E22" s="8">
        <f t="shared" si="0"/>
        <v>4000</v>
      </c>
    </row>
    <row r="23" spans="1:5" x14ac:dyDescent="0.25">
      <c r="A23" s="6">
        <v>518013</v>
      </c>
      <c r="B23" s="7" t="s">
        <v>23</v>
      </c>
      <c r="C23" s="11">
        <v>21000</v>
      </c>
      <c r="D23" s="8">
        <v>0</v>
      </c>
      <c r="E23" s="8">
        <f t="shared" si="0"/>
        <v>21000</v>
      </c>
    </row>
    <row r="24" spans="1:5" x14ac:dyDescent="0.25">
      <c r="A24" s="6">
        <v>518018</v>
      </c>
      <c r="B24" s="7" t="s">
        <v>24</v>
      </c>
      <c r="C24" s="11">
        <v>120000</v>
      </c>
      <c r="D24" s="8">
        <v>0</v>
      </c>
      <c r="E24" s="8">
        <f t="shared" si="0"/>
        <v>120000</v>
      </c>
    </row>
    <row r="25" spans="1:5" x14ac:dyDescent="0.25">
      <c r="A25" s="9">
        <v>518</v>
      </c>
      <c r="B25" s="9" t="s">
        <v>25</v>
      </c>
      <c r="C25" s="10">
        <f>SUM(C20:C24)</f>
        <v>253000</v>
      </c>
      <c r="D25" s="10">
        <f>SUM(D20:D24)</f>
        <v>-15000</v>
      </c>
      <c r="E25" s="10">
        <f t="shared" si="0"/>
        <v>238000</v>
      </c>
    </row>
    <row r="26" spans="1:5" x14ac:dyDescent="0.25">
      <c r="A26" s="6">
        <v>527011</v>
      </c>
      <c r="B26" s="7" t="s">
        <v>26</v>
      </c>
      <c r="C26" s="11">
        <v>10000</v>
      </c>
      <c r="D26" s="8">
        <v>0</v>
      </c>
      <c r="E26" s="8">
        <f t="shared" si="0"/>
        <v>10000</v>
      </c>
    </row>
    <row r="27" spans="1:5" x14ac:dyDescent="0.25">
      <c r="A27" s="9">
        <v>527</v>
      </c>
      <c r="B27" s="9" t="s">
        <v>27</v>
      </c>
      <c r="C27" s="10">
        <v>10000</v>
      </c>
      <c r="D27" s="10">
        <f>D26</f>
        <v>0</v>
      </c>
      <c r="E27" s="10">
        <f t="shared" si="0"/>
        <v>10000</v>
      </c>
    </row>
    <row r="28" spans="1:5" x14ac:dyDescent="0.25">
      <c r="A28" s="6">
        <v>549010</v>
      </c>
      <c r="B28" s="7" t="s">
        <v>28</v>
      </c>
      <c r="C28" s="11">
        <v>45000</v>
      </c>
      <c r="D28" s="8">
        <v>0</v>
      </c>
      <c r="E28" s="8">
        <f t="shared" si="0"/>
        <v>45000</v>
      </c>
    </row>
    <row r="29" spans="1:5" x14ac:dyDescent="0.25">
      <c r="A29" s="9">
        <v>549</v>
      </c>
      <c r="B29" s="9" t="s">
        <v>29</v>
      </c>
      <c r="C29" s="10">
        <v>45000</v>
      </c>
      <c r="D29" s="10">
        <f>D28</f>
        <v>0</v>
      </c>
      <c r="E29" s="10">
        <f t="shared" si="0"/>
        <v>45000</v>
      </c>
    </row>
    <row r="30" spans="1:5" x14ac:dyDescent="0.25">
      <c r="A30" s="6">
        <v>558010</v>
      </c>
      <c r="B30" s="7" t="s">
        <v>30</v>
      </c>
      <c r="C30" s="11">
        <v>92000</v>
      </c>
      <c r="D30" s="8">
        <v>0</v>
      </c>
      <c r="E30" s="8">
        <f t="shared" si="0"/>
        <v>92000</v>
      </c>
    </row>
    <row r="31" spans="1:5" x14ac:dyDescent="0.25">
      <c r="A31" s="9">
        <v>558</v>
      </c>
      <c r="B31" s="9" t="s">
        <v>31</v>
      </c>
      <c r="C31" s="10">
        <v>92000</v>
      </c>
      <c r="D31" s="10">
        <f>D30</f>
        <v>0</v>
      </c>
      <c r="E31" s="10">
        <f t="shared" si="0"/>
        <v>92000</v>
      </c>
    </row>
    <row r="32" spans="1:5" x14ac:dyDescent="0.25">
      <c r="A32" s="12"/>
      <c r="B32" s="12" t="s">
        <v>32</v>
      </c>
      <c r="C32" s="13">
        <f>C11+C15+C17+C19+C25+C27+C29+C31</f>
        <v>1271000</v>
      </c>
      <c r="D32" s="8">
        <f>D11+D15+D17+D19+D25+D27+D29+D31</f>
        <v>0</v>
      </c>
      <c r="E32" s="14">
        <f t="shared" si="0"/>
        <v>1271000</v>
      </c>
    </row>
    <row r="37" spans="1:2" x14ac:dyDescent="0.25">
      <c r="A37" s="15" t="s">
        <v>38</v>
      </c>
      <c r="B37" s="15"/>
    </row>
  </sheetData>
  <mergeCells count="1">
    <mergeCell ref="A1:E2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4" workbookViewId="0">
      <selection activeCell="E4" sqref="E4"/>
    </sheetView>
  </sheetViews>
  <sheetFormatPr defaultRowHeight="15" x14ac:dyDescent="0.25"/>
  <cols>
    <col min="1" max="1" width="8.7109375" customWidth="1"/>
    <col min="2" max="2" width="28.7109375" customWidth="1"/>
    <col min="3" max="3" width="15.140625" style="16" customWidth="1"/>
    <col min="4" max="4" width="15" style="16" customWidth="1"/>
    <col min="5" max="5" width="17.5703125" style="16" customWidth="1"/>
  </cols>
  <sheetData>
    <row r="1" spans="1:5" x14ac:dyDescent="0.25">
      <c r="A1" s="39" t="s">
        <v>36</v>
      </c>
      <c r="B1" s="40"/>
      <c r="C1" s="40"/>
      <c r="D1" s="40"/>
      <c r="E1" s="40"/>
    </row>
    <row r="2" spans="1:5" x14ac:dyDescent="0.25">
      <c r="A2" s="40"/>
      <c r="B2" s="40"/>
      <c r="C2" s="40"/>
      <c r="D2" s="40"/>
      <c r="E2" s="40"/>
    </row>
    <row r="3" spans="1:5" ht="30" x14ac:dyDescent="0.25">
      <c r="A3" s="1" t="s">
        <v>0</v>
      </c>
      <c r="B3" s="2" t="s">
        <v>1</v>
      </c>
      <c r="C3" s="3" t="s">
        <v>2</v>
      </c>
      <c r="D3" s="4" t="s">
        <v>33</v>
      </c>
      <c r="E3" s="5" t="s">
        <v>45</v>
      </c>
    </row>
    <row r="4" spans="1:5" x14ac:dyDescent="0.25">
      <c r="A4" s="6">
        <v>501012</v>
      </c>
      <c r="B4" s="7" t="s">
        <v>4</v>
      </c>
      <c r="C4" s="8">
        <v>6000</v>
      </c>
      <c r="D4" s="8">
        <v>0</v>
      </c>
      <c r="E4" s="8">
        <f>C4+D4</f>
        <v>6000</v>
      </c>
    </row>
    <row r="5" spans="1:5" x14ac:dyDescent="0.25">
      <c r="A5" s="6">
        <v>501015</v>
      </c>
      <c r="B5" s="7" t="s">
        <v>5</v>
      </c>
      <c r="C5" s="8">
        <v>6000</v>
      </c>
      <c r="D5" s="8">
        <v>0</v>
      </c>
      <c r="E5" s="8">
        <f t="shared" ref="E5:E10" si="0">C5+D5</f>
        <v>6000</v>
      </c>
    </row>
    <row r="6" spans="1:5" x14ac:dyDescent="0.25">
      <c r="A6" s="6">
        <v>501016</v>
      </c>
      <c r="B6" s="7" t="s">
        <v>6</v>
      </c>
      <c r="C6" s="8">
        <v>27000</v>
      </c>
      <c r="D6" s="8">
        <v>0</v>
      </c>
      <c r="E6" s="8">
        <f t="shared" si="0"/>
        <v>27000</v>
      </c>
    </row>
    <row r="7" spans="1:5" x14ac:dyDescent="0.25">
      <c r="A7" s="6">
        <v>501020</v>
      </c>
      <c r="B7" s="7" t="s">
        <v>7</v>
      </c>
      <c r="C7" s="8">
        <v>3000</v>
      </c>
      <c r="D7" s="8">
        <v>0</v>
      </c>
      <c r="E7" s="8">
        <f t="shared" si="0"/>
        <v>3000</v>
      </c>
    </row>
    <row r="8" spans="1:5" x14ac:dyDescent="0.25">
      <c r="A8" s="6">
        <v>501021</v>
      </c>
      <c r="B8" s="7" t="s">
        <v>8</v>
      </c>
      <c r="C8" s="8">
        <v>16500</v>
      </c>
      <c r="D8" s="8">
        <v>0</v>
      </c>
      <c r="E8" s="8">
        <f t="shared" si="0"/>
        <v>16500</v>
      </c>
    </row>
    <row r="9" spans="1:5" x14ac:dyDescent="0.25">
      <c r="A9" s="6">
        <v>501022</v>
      </c>
      <c r="B9" s="7" t="s">
        <v>9</v>
      </c>
      <c r="C9" s="8">
        <v>0</v>
      </c>
      <c r="D9" s="8">
        <v>0</v>
      </c>
      <c r="E9" s="8">
        <f t="shared" si="0"/>
        <v>0</v>
      </c>
    </row>
    <row r="10" spans="1:5" x14ac:dyDescent="0.25">
      <c r="A10" s="6">
        <v>501030</v>
      </c>
      <c r="B10" s="7" t="s">
        <v>10</v>
      </c>
      <c r="C10" s="8">
        <v>7000</v>
      </c>
      <c r="D10" s="8">
        <v>0</v>
      </c>
      <c r="E10" s="8">
        <f t="shared" si="0"/>
        <v>7000</v>
      </c>
    </row>
    <row r="11" spans="1:5" x14ac:dyDescent="0.25">
      <c r="A11" s="9">
        <v>501</v>
      </c>
      <c r="B11" s="9" t="s">
        <v>11</v>
      </c>
      <c r="C11" s="10">
        <f>SUM(C4:C10)</f>
        <v>65500</v>
      </c>
      <c r="D11" s="10">
        <f>SUM(D4:D10)</f>
        <v>0</v>
      </c>
      <c r="E11" s="10">
        <f>C11+D11</f>
        <v>65500</v>
      </c>
    </row>
    <row r="12" spans="1:5" x14ac:dyDescent="0.25">
      <c r="A12" s="6">
        <v>502010</v>
      </c>
      <c r="B12" s="7" t="s">
        <v>12</v>
      </c>
      <c r="C12" s="8">
        <v>50000</v>
      </c>
      <c r="D12" s="8">
        <v>0</v>
      </c>
      <c r="E12" s="8">
        <f>C12+D12</f>
        <v>50000</v>
      </c>
    </row>
    <row r="13" spans="1:5" x14ac:dyDescent="0.25">
      <c r="A13" s="6">
        <v>502020</v>
      </c>
      <c r="B13" s="7" t="s">
        <v>13</v>
      </c>
      <c r="C13" s="8">
        <v>25000</v>
      </c>
      <c r="D13" s="8">
        <v>0</v>
      </c>
      <c r="E13" s="8">
        <f t="shared" ref="E13:E32" si="1">C13+D13</f>
        <v>25000</v>
      </c>
    </row>
    <row r="14" spans="1:5" x14ac:dyDescent="0.25">
      <c r="A14" s="6">
        <v>502030</v>
      </c>
      <c r="B14" s="7" t="s">
        <v>14</v>
      </c>
      <c r="C14" s="8">
        <v>60000</v>
      </c>
      <c r="D14" s="8">
        <v>0</v>
      </c>
      <c r="E14" s="8">
        <f t="shared" si="1"/>
        <v>60000</v>
      </c>
    </row>
    <row r="15" spans="1:5" x14ac:dyDescent="0.25">
      <c r="A15" s="9">
        <v>502</v>
      </c>
      <c r="B15" s="9" t="s">
        <v>15</v>
      </c>
      <c r="C15" s="10">
        <f>SUM(C12:C14)</f>
        <v>135000</v>
      </c>
      <c r="D15" s="10">
        <f>SUM(D12:D14)</f>
        <v>0</v>
      </c>
      <c r="E15" s="10">
        <f t="shared" si="1"/>
        <v>135000</v>
      </c>
    </row>
    <row r="16" spans="1:5" x14ac:dyDescent="0.25">
      <c r="A16" s="6">
        <v>511000</v>
      </c>
      <c r="B16" s="7" t="s">
        <v>16</v>
      </c>
      <c r="C16" s="8">
        <v>20000</v>
      </c>
      <c r="D16" s="8">
        <v>0</v>
      </c>
      <c r="E16" s="8">
        <f t="shared" si="1"/>
        <v>20000</v>
      </c>
    </row>
    <row r="17" spans="1:5" x14ac:dyDescent="0.25">
      <c r="A17" s="9">
        <v>511</v>
      </c>
      <c r="B17" s="9" t="s">
        <v>17</v>
      </c>
      <c r="C17" s="10">
        <v>20000</v>
      </c>
      <c r="D17" s="10">
        <f>D16</f>
        <v>0</v>
      </c>
      <c r="E17" s="10">
        <f t="shared" si="1"/>
        <v>20000</v>
      </c>
    </row>
    <row r="18" spans="1:5" x14ac:dyDescent="0.25">
      <c r="A18" s="6">
        <v>512010</v>
      </c>
      <c r="B18" s="7" t="s">
        <v>18</v>
      </c>
      <c r="C18" s="11">
        <v>0</v>
      </c>
      <c r="D18" s="8">
        <v>0</v>
      </c>
      <c r="E18" s="8">
        <f t="shared" si="1"/>
        <v>0</v>
      </c>
    </row>
    <row r="19" spans="1:5" x14ac:dyDescent="0.25">
      <c r="A19" s="9">
        <v>512</v>
      </c>
      <c r="B19" s="9" t="s">
        <v>19</v>
      </c>
      <c r="C19" s="10">
        <v>0</v>
      </c>
      <c r="D19" s="10">
        <v>0</v>
      </c>
      <c r="E19" s="10">
        <f t="shared" si="1"/>
        <v>0</v>
      </c>
    </row>
    <row r="20" spans="1:5" x14ac:dyDescent="0.25">
      <c r="A20" s="6">
        <v>518001</v>
      </c>
      <c r="B20" s="7" t="s">
        <v>20</v>
      </c>
      <c r="C20" s="8">
        <v>0</v>
      </c>
      <c r="D20" s="8">
        <v>0</v>
      </c>
      <c r="E20" s="8">
        <f t="shared" si="1"/>
        <v>0</v>
      </c>
    </row>
    <row r="21" spans="1:5" x14ac:dyDescent="0.25">
      <c r="A21" s="6">
        <v>518010</v>
      </c>
      <c r="B21" s="7" t="s">
        <v>21</v>
      </c>
      <c r="C21" s="8">
        <v>15000</v>
      </c>
      <c r="D21" s="8">
        <v>0</v>
      </c>
      <c r="E21" s="8">
        <f t="shared" si="1"/>
        <v>15000</v>
      </c>
    </row>
    <row r="22" spans="1:5" x14ac:dyDescent="0.25">
      <c r="A22" s="6">
        <v>518011</v>
      </c>
      <c r="B22" s="7" t="s">
        <v>22</v>
      </c>
      <c r="C22" s="8">
        <v>0</v>
      </c>
      <c r="D22" s="8">
        <v>0</v>
      </c>
      <c r="E22" s="8">
        <f t="shared" si="1"/>
        <v>0</v>
      </c>
    </row>
    <row r="23" spans="1:5" x14ac:dyDescent="0.25">
      <c r="A23" s="6">
        <v>518013</v>
      </c>
      <c r="B23" s="7" t="s">
        <v>23</v>
      </c>
      <c r="C23" s="8">
        <v>7400</v>
      </c>
      <c r="D23" s="8">
        <v>0</v>
      </c>
      <c r="E23" s="8">
        <f t="shared" si="1"/>
        <v>7400</v>
      </c>
    </row>
    <row r="24" spans="1:5" x14ac:dyDescent="0.25">
      <c r="A24" s="6">
        <v>518018</v>
      </c>
      <c r="B24" s="7" t="s">
        <v>24</v>
      </c>
      <c r="C24" s="8">
        <v>12600</v>
      </c>
      <c r="D24" s="8">
        <v>0</v>
      </c>
      <c r="E24" s="8">
        <f t="shared" si="1"/>
        <v>12600</v>
      </c>
    </row>
    <row r="25" spans="1:5" x14ac:dyDescent="0.25">
      <c r="A25" s="9">
        <v>518</v>
      </c>
      <c r="B25" s="9" t="s">
        <v>25</v>
      </c>
      <c r="C25" s="10">
        <f>SUM(C20:C24)</f>
        <v>35000</v>
      </c>
      <c r="D25" s="10">
        <f>SUM(D20:D24)</f>
        <v>0</v>
      </c>
      <c r="E25" s="10">
        <f t="shared" si="1"/>
        <v>35000</v>
      </c>
    </row>
    <row r="26" spans="1:5" x14ac:dyDescent="0.25">
      <c r="A26" s="6">
        <v>527011</v>
      </c>
      <c r="B26" s="7" t="s">
        <v>26</v>
      </c>
      <c r="C26" s="8">
        <v>0</v>
      </c>
      <c r="D26" s="8">
        <v>0</v>
      </c>
      <c r="E26" s="8">
        <f t="shared" si="1"/>
        <v>0</v>
      </c>
    </row>
    <row r="27" spans="1:5" x14ac:dyDescent="0.25">
      <c r="A27" s="9">
        <v>527</v>
      </c>
      <c r="B27" s="9" t="s">
        <v>27</v>
      </c>
      <c r="C27" s="10">
        <v>0</v>
      </c>
      <c r="D27" s="10">
        <v>0</v>
      </c>
      <c r="E27" s="10">
        <f t="shared" si="1"/>
        <v>0</v>
      </c>
    </row>
    <row r="28" spans="1:5" x14ac:dyDescent="0.25">
      <c r="A28" s="6">
        <v>549010</v>
      </c>
      <c r="B28" s="7" t="s">
        <v>28</v>
      </c>
      <c r="C28" s="8">
        <v>0</v>
      </c>
      <c r="D28" s="8">
        <v>0</v>
      </c>
      <c r="E28" s="8">
        <f t="shared" si="1"/>
        <v>0</v>
      </c>
    </row>
    <row r="29" spans="1:5" x14ac:dyDescent="0.25">
      <c r="A29" s="9">
        <v>549</v>
      </c>
      <c r="B29" s="9" t="s">
        <v>29</v>
      </c>
      <c r="C29" s="10">
        <v>0</v>
      </c>
      <c r="D29" s="10">
        <v>0</v>
      </c>
      <c r="E29" s="10">
        <f t="shared" si="1"/>
        <v>0</v>
      </c>
    </row>
    <row r="30" spans="1:5" x14ac:dyDescent="0.25">
      <c r="A30" s="6">
        <v>558010</v>
      </c>
      <c r="B30" s="7" t="s">
        <v>30</v>
      </c>
      <c r="C30" s="8">
        <v>27500</v>
      </c>
      <c r="D30" s="8">
        <v>0</v>
      </c>
      <c r="E30" s="8">
        <f t="shared" si="1"/>
        <v>27500</v>
      </c>
    </row>
    <row r="31" spans="1:5" x14ac:dyDescent="0.25">
      <c r="A31" s="9">
        <v>558</v>
      </c>
      <c r="B31" s="9" t="s">
        <v>31</v>
      </c>
      <c r="C31" s="10">
        <v>27500</v>
      </c>
      <c r="D31" s="10">
        <f>D30</f>
        <v>0</v>
      </c>
      <c r="E31" s="10">
        <f t="shared" si="1"/>
        <v>27500</v>
      </c>
    </row>
    <row r="32" spans="1:5" x14ac:dyDescent="0.25">
      <c r="A32" s="12"/>
      <c r="B32" s="12" t="s">
        <v>32</v>
      </c>
      <c r="C32" s="13">
        <f>C11+C15+C17+C19+C25+C27+C29+C31</f>
        <v>283000</v>
      </c>
      <c r="D32" s="8">
        <f>D11+D15+D17+D19+D25+D27+D29+D31</f>
        <v>0</v>
      </c>
      <c r="E32" s="14">
        <f t="shared" si="1"/>
        <v>283000</v>
      </c>
    </row>
    <row r="36" spans="1:2" x14ac:dyDescent="0.25">
      <c r="A36" s="15" t="s">
        <v>38</v>
      </c>
      <c r="B36" s="15"/>
    </row>
  </sheetData>
  <mergeCells count="1">
    <mergeCell ref="A1:E2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7" workbookViewId="0">
      <selection activeCell="E4" sqref="E4"/>
    </sheetView>
  </sheetViews>
  <sheetFormatPr defaultRowHeight="15" x14ac:dyDescent="0.25"/>
  <cols>
    <col min="1" max="1" width="8.7109375" customWidth="1"/>
    <col min="2" max="2" width="28.7109375" customWidth="1"/>
    <col min="3" max="3" width="12.42578125" style="16" customWidth="1"/>
    <col min="4" max="4" width="16.85546875" style="16" customWidth="1"/>
    <col min="5" max="5" width="19.85546875" style="16" customWidth="1"/>
  </cols>
  <sheetData>
    <row r="1" spans="1:5" x14ac:dyDescent="0.25">
      <c r="A1" s="39" t="s">
        <v>35</v>
      </c>
      <c r="B1" s="40"/>
      <c r="C1" s="40"/>
      <c r="D1" s="40"/>
      <c r="E1" s="40"/>
    </row>
    <row r="2" spans="1:5" x14ac:dyDescent="0.25">
      <c r="A2" s="40"/>
      <c r="B2" s="40"/>
      <c r="C2" s="40"/>
      <c r="D2" s="40"/>
      <c r="E2" s="40"/>
    </row>
    <row r="3" spans="1:5" ht="30" x14ac:dyDescent="0.25">
      <c r="A3" s="1" t="s">
        <v>0</v>
      </c>
      <c r="B3" s="2" t="s">
        <v>1</v>
      </c>
      <c r="C3" s="3" t="s">
        <v>2</v>
      </c>
      <c r="D3" s="4" t="s">
        <v>3</v>
      </c>
      <c r="E3" s="5" t="s">
        <v>45</v>
      </c>
    </row>
    <row r="4" spans="1:5" x14ac:dyDescent="0.25">
      <c r="A4" s="6">
        <v>501012</v>
      </c>
      <c r="B4" s="7" t="s">
        <v>4</v>
      </c>
      <c r="C4" s="8">
        <v>0</v>
      </c>
      <c r="D4" s="8">
        <v>0</v>
      </c>
      <c r="E4" s="8">
        <f>C4+D4</f>
        <v>0</v>
      </c>
    </row>
    <row r="5" spans="1:5" x14ac:dyDescent="0.25">
      <c r="A5" s="6">
        <v>501015</v>
      </c>
      <c r="B5" s="7" t="s">
        <v>5</v>
      </c>
      <c r="C5" s="8">
        <v>0</v>
      </c>
      <c r="D5" s="8">
        <v>0</v>
      </c>
      <c r="E5" s="8">
        <f t="shared" ref="E5:E32" si="0">C5+D5</f>
        <v>0</v>
      </c>
    </row>
    <row r="6" spans="1:5" x14ac:dyDescent="0.25">
      <c r="A6" s="6">
        <v>501016</v>
      </c>
      <c r="B6" s="7" t="s">
        <v>6</v>
      </c>
      <c r="C6" s="8">
        <v>0</v>
      </c>
      <c r="D6" s="8">
        <v>0</v>
      </c>
      <c r="E6" s="8">
        <f t="shared" si="0"/>
        <v>0</v>
      </c>
    </row>
    <row r="7" spans="1:5" x14ac:dyDescent="0.25">
      <c r="A7" s="6">
        <v>501020</v>
      </c>
      <c r="B7" s="7" t="s">
        <v>7</v>
      </c>
      <c r="C7" s="8">
        <v>0</v>
      </c>
      <c r="D7" s="8">
        <v>0</v>
      </c>
      <c r="E7" s="8">
        <f t="shared" si="0"/>
        <v>0</v>
      </c>
    </row>
    <row r="8" spans="1:5" x14ac:dyDescent="0.25">
      <c r="A8" s="6">
        <v>501021</v>
      </c>
      <c r="B8" s="7" t="s">
        <v>8</v>
      </c>
      <c r="C8" s="8">
        <v>2000</v>
      </c>
      <c r="D8" s="8">
        <v>0</v>
      </c>
      <c r="E8" s="8">
        <f t="shared" si="0"/>
        <v>2000</v>
      </c>
    </row>
    <row r="9" spans="1:5" x14ac:dyDescent="0.25">
      <c r="A9" s="6">
        <v>501022</v>
      </c>
      <c r="B9" s="7" t="s">
        <v>9</v>
      </c>
      <c r="C9" s="8">
        <v>0</v>
      </c>
      <c r="D9" s="8">
        <v>0</v>
      </c>
      <c r="E9" s="8">
        <f t="shared" si="0"/>
        <v>0</v>
      </c>
    </row>
    <row r="10" spans="1:5" x14ac:dyDescent="0.25">
      <c r="A10" s="6">
        <v>501030</v>
      </c>
      <c r="B10" s="7" t="s">
        <v>10</v>
      </c>
      <c r="C10" s="8">
        <v>5000</v>
      </c>
      <c r="D10" s="8">
        <v>0</v>
      </c>
      <c r="E10" s="8">
        <f t="shared" si="0"/>
        <v>5000</v>
      </c>
    </row>
    <row r="11" spans="1:5" x14ac:dyDescent="0.25">
      <c r="A11" s="9">
        <v>501</v>
      </c>
      <c r="B11" s="9" t="s">
        <v>11</v>
      </c>
      <c r="C11" s="10">
        <f>SUM(C4:C10)</f>
        <v>7000</v>
      </c>
      <c r="D11" s="10">
        <f>SUM(D4:D10)</f>
        <v>0</v>
      </c>
      <c r="E11" s="10">
        <f t="shared" si="0"/>
        <v>7000</v>
      </c>
    </row>
    <row r="12" spans="1:5" x14ac:dyDescent="0.25">
      <c r="A12" s="6">
        <v>502010</v>
      </c>
      <c r="B12" s="7" t="s">
        <v>12</v>
      </c>
      <c r="C12" s="8">
        <v>0</v>
      </c>
      <c r="D12" s="8">
        <v>0</v>
      </c>
      <c r="E12" s="8">
        <f t="shared" si="0"/>
        <v>0</v>
      </c>
    </row>
    <row r="13" spans="1:5" x14ac:dyDescent="0.25">
      <c r="A13" s="6">
        <v>502020</v>
      </c>
      <c r="B13" s="7" t="s">
        <v>13</v>
      </c>
      <c r="C13" s="8">
        <v>0</v>
      </c>
      <c r="D13" s="8">
        <v>0</v>
      </c>
      <c r="E13" s="8">
        <f t="shared" si="0"/>
        <v>0</v>
      </c>
    </row>
    <row r="14" spans="1:5" x14ac:dyDescent="0.25">
      <c r="A14" s="6">
        <v>502030</v>
      </c>
      <c r="B14" s="7" t="s">
        <v>14</v>
      </c>
      <c r="C14" s="8">
        <v>0</v>
      </c>
      <c r="D14" s="8">
        <v>0</v>
      </c>
      <c r="E14" s="8">
        <f t="shared" si="0"/>
        <v>0</v>
      </c>
    </row>
    <row r="15" spans="1:5" x14ac:dyDescent="0.25">
      <c r="A15" s="9">
        <v>502</v>
      </c>
      <c r="B15" s="9" t="s">
        <v>15</v>
      </c>
      <c r="C15" s="10">
        <v>0</v>
      </c>
      <c r="D15" s="10">
        <f>SUM(D12:D14)</f>
        <v>0</v>
      </c>
      <c r="E15" s="10">
        <f t="shared" si="0"/>
        <v>0</v>
      </c>
    </row>
    <row r="16" spans="1:5" x14ac:dyDescent="0.25">
      <c r="A16" s="6">
        <v>511000</v>
      </c>
      <c r="B16" s="7" t="s">
        <v>16</v>
      </c>
      <c r="C16" s="8">
        <v>2000</v>
      </c>
      <c r="D16" s="8">
        <v>0</v>
      </c>
      <c r="E16" s="8">
        <f t="shared" si="0"/>
        <v>2000</v>
      </c>
    </row>
    <row r="17" spans="1:5" x14ac:dyDescent="0.25">
      <c r="A17" s="9">
        <v>511</v>
      </c>
      <c r="B17" s="9" t="s">
        <v>17</v>
      </c>
      <c r="C17" s="10">
        <v>2000</v>
      </c>
      <c r="D17" s="10">
        <f>D16</f>
        <v>0</v>
      </c>
      <c r="E17" s="10">
        <f t="shared" si="0"/>
        <v>2000</v>
      </c>
    </row>
    <row r="18" spans="1:5" x14ac:dyDescent="0.25">
      <c r="A18" s="6">
        <v>512010</v>
      </c>
      <c r="B18" s="7" t="s">
        <v>18</v>
      </c>
      <c r="C18" s="8">
        <v>0</v>
      </c>
      <c r="D18" s="8">
        <v>0</v>
      </c>
      <c r="E18" s="8">
        <f t="shared" si="0"/>
        <v>0</v>
      </c>
    </row>
    <row r="19" spans="1:5" x14ac:dyDescent="0.25">
      <c r="A19" s="9">
        <v>512</v>
      </c>
      <c r="B19" s="9" t="s">
        <v>19</v>
      </c>
      <c r="C19" s="10">
        <v>0</v>
      </c>
      <c r="D19" s="10">
        <v>0</v>
      </c>
      <c r="E19" s="10">
        <f t="shared" si="0"/>
        <v>0</v>
      </c>
    </row>
    <row r="20" spans="1:5" x14ac:dyDescent="0.25">
      <c r="A20" s="6">
        <v>518001</v>
      </c>
      <c r="B20" s="7" t="s">
        <v>20</v>
      </c>
      <c r="C20" s="8">
        <v>0</v>
      </c>
      <c r="D20" s="8">
        <v>0</v>
      </c>
      <c r="E20" s="8">
        <f t="shared" si="0"/>
        <v>0</v>
      </c>
    </row>
    <row r="21" spans="1:5" x14ac:dyDescent="0.25">
      <c r="A21" s="6">
        <v>518010</v>
      </c>
      <c r="B21" s="7" t="s">
        <v>21</v>
      </c>
      <c r="C21" s="8">
        <v>0</v>
      </c>
      <c r="D21" s="8">
        <v>0</v>
      </c>
      <c r="E21" s="8">
        <f t="shared" si="0"/>
        <v>0</v>
      </c>
    </row>
    <row r="22" spans="1:5" x14ac:dyDescent="0.25">
      <c r="A22" s="6">
        <v>518011</v>
      </c>
      <c r="B22" s="7" t="s">
        <v>22</v>
      </c>
      <c r="C22" s="8">
        <v>0</v>
      </c>
      <c r="D22" s="8">
        <v>0</v>
      </c>
      <c r="E22" s="8">
        <f t="shared" si="0"/>
        <v>0</v>
      </c>
    </row>
    <row r="23" spans="1:5" x14ac:dyDescent="0.25">
      <c r="A23" s="6">
        <v>518013</v>
      </c>
      <c r="B23" s="7" t="s">
        <v>23</v>
      </c>
      <c r="C23" s="8">
        <v>1500</v>
      </c>
      <c r="D23" s="8">
        <v>0</v>
      </c>
      <c r="E23" s="8">
        <f t="shared" si="0"/>
        <v>1500</v>
      </c>
    </row>
    <row r="24" spans="1:5" x14ac:dyDescent="0.25">
      <c r="A24" s="6">
        <v>518018</v>
      </c>
      <c r="B24" s="7" t="s">
        <v>24</v>
      </c>
      <c r="C24" s="8">
        <v>2000</v>
      </c>
      <c r="D24" s="8">
        <v>0</v>
      </c>
      <c r="E24" s="8">
        <f t="shared" si="0"/>
        <v>2000</v>
      </c>
    </row>
    <row r="25" spans="1:5" x14ac:dyDescent="0.25">
      <c r="A25" s="9">
        <v>518</v>
      </c>
      <c r="B25" s="9" t="s">
        <v>25</v>
      </c>
      <c r="C25" s="10">
        <f>SUM(C20:C24)</f>
        <v>3500</v>
      </c>
      <c r="D25" s="10">
        <f>SUM(D20:D24)</f>
        <v>0</v>
      </c>
      <c r="E25" s="10">
        <f t="shared" si="0"/>
        <v>3500</v>
      </c>
    </row>
    <row r="26" spans="1:5" x14ac:dyDescent="0.25">
      <c r="A26" s="6">
        <v>527011</v>
      </c>
      <c r="B26" s="7" t="s">
        <v>26</v>
      </c>
      <c r="C26" s="8">
        <v>0</v>
      </c>
      <c r="D26" s="8">
        <v>0</v>
      </c>
      <c r="E26" s="8">
        <f t="shared" si="0"/>
        <v>0</v>
      </c>
    </row>
    <row r="27" spans="1:5" x14ac:dyDescent="0.25">
      <c r="A27" s="9">
        <v>527</v>
      </c>
      <c r="B27" s="9" t="s">
        <v>27</v>
      </c>
      <c r="C27" s="10">
        <v>0</v>
      </c>
      <c r="D27" s="10">
        <v>0</v>
      </c>
      <c r="E27" s="10">
        <f t="shared" si="0"/>
        <v>0</v>
      </c>
    </row>
    <row r="28" spans="1:5" x14ac:dyDescent="0.25">
      <c r="A28" s="6">
        <v>549010</v>
      </c>
      <c r="B28" s="7" t="s">
        <v>28</v>
      </c>
      <c r="C28" s="8">
        <v>0</v>
      </c>
      <c r="D28" s="8">
        <v>0</v>
      </c>
      <c r="E28" s="8">
        <f t="shared" si="0"/>
        <v>0</v>
      </c>
    </row>
    <row r="29" spans="1:5" x14ac:dyDescent="0.25">
      <c r="A29" s="9">
        <v>549</v>
      </c>
      <c r="B29" s="9" t="s">
        <v>29</v>
      </c>
      <c r="C29" s="10">
        <v>0</v>
      </c>
      <c r="D29" s="10">
        <v>0</v>
      </c>
      <c r="E29" s="10">
        <f t="shared" si="0"/>
        <v>0</v>
      </c>
    </row>
    <row r="30" spans="1:5" x14ac:dyDescent="0.25">
      <c r="A30" s="6">
        <v>558010</v>
      </c>
      <c r="B30" s="7" t="s">
        <v>30</v>
      </c>
      <c r="C30" s="8">
        <v>0</v>
      </c>
      <c r="D30" s="8">
        <v>0</v>
      </c>
      <c r="E30" s="8">
        <f t="shared" si="0"/>
        <v>0</v>
      </c>
    </row>
    <row r="31" spans="1:5" x14ac:dyDescent="0.25">
      <c r="A31" s="9">
        <v>558</v>
      </c>
      <c r="B31" s="9" t="s">
        <v>31</v>
      </c>
      <c r="C31" s="10">
        <v>0</v>
      </c>
      <c r="D31" s="10">
        <v>0</v>
      </c>
      <c r="E31" s="10">
        <f t="shared" si="0"/>
        <v>0</v>
      </c>
    </row>
    <row r="32" spans="1:5" x14ac:dyDescent="0.25">
      <c r="A32" s="12"/>
      <c r="B32" s="12" t="s">
        <v>32</v>
      </c>
      <c r="C32" s="13">
        <f>C11+C15+C17+C19+C25+C27+C29+C31</f>
        <v>12500</v>
      </c>
      <c r="D32" s="8">
        <f>D11+D15+D17+D19+D25+D27+D29+D31</f>
        <v>0</v>
      </c>
      <c r="E32" s="14">
        <f t="shared" si="0"/>
        <v>12500</v>
      </c>
    </row>
    <row r="36" spans="1:2" x14ac:dyDescent="0.25">
      <c r="A36" s="15" t="s">
        <v>38</v>
      </c>
      <c r="B36" s="15"/>
    </row>
  </sheetData>
  <mergeCells count="1">
    <mergeCell ref="A1:E2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3" workbookViewId="0">
      <selection activeCell="E4" sqref="E4"/>
    </sheetView>
  </sheetViews>
  <sheetFormatPr defaultRowHeight="15" x14ac:dyDescent="0.25"/>
  <cols>
    <col min="1" max="1" width="8.7109375" customWidth="1"/>
    <col min="2" max="2" width="28.7109375" customWidth="1"/>
    <col min="3" max="3" width="13.7109375" style="16" customWidth="1"/>
    <col min="4" max="4" width="14.42578125" style="16" customWidth="1"/>
    <col min="5" max="5" width="17.85546875" style="16" customWidth="1"/>
  </cols>
  <sheetData>
    <row r="1" spans="1:5" x14ac:dyDescent="0.25">
      <c r="A1" s="39" t="s">
        <v>34</v>
      </c>
      <c r="B1" s="40"/>
      <c r="C1" s="40"/>
      <c r="D1" s="40"/>
      <c r="E1" s="40"/>
    </row>
    <row r="2" spans="1:5" x14ac:dyDescent="0.25">
      <c r="A2" s="40"/>
      <c r="B2" s="40"/>
      <c r="C2" s="40"/>
      <c r="D2" s="40"/>
      <c r="E2" s="40"/>
    </row>
    <row r="3" spans="1:5" ht="30" x14ac:dyDescent="0.25">
      <c r="A3" s="1" t="s">
        <v>0</v>
      </c>
      <c r="B3" s="2" t="s">
        <v>1</v>
      </c>
      <c r="C3" s="3" t="s">
        <v>2</v>
      </c>
      <c r="D3" s="4" t="s">
        <v>33</v>
      </c>
      <c r="E3" s="5" t="s">
        <v>45</v>
      </c>
    </row>
    <row r="4" spans="1:5" x14ac:dyDescent="0.25">
      <c r="A4" s="6">
        <v>501012</v>
      </c>
      <c r="B4" s="7" t="s">
        <v>4</v>
      </c>
      <c r="C4" s="8">
        <v>0</v>
      </c>
      <c r="D4" s="8">
        <v>0</v>
      </c>
      <c r="E4" s="8">
        <f>C4+D4</f>
        <v>0</v>
      </c>
    </row>
    <row r="5" spans="1:5" x14ac:dyDescent="0.25">
      <c r="A5" s="6">
        <v>501015</v>
      </c>
      <c r="B5" s="7" t="s">
        <v>5</v>
      </c>
      <c r="C5" s="8">
        <v>1000</v>
      </c>
      <c r="D5" s="8">
        <v>0</v>
      </c>
      <c r="E5" s="8">
        <f t="shared" ref="E5:E32" si="0">C5+D5</f>
        <v>1000</v>
      </c>
    </row>
    <row r="6" spans="1:5" x14ac:dyDescent="0.25">
      <c r="A6" s="6">
        <v>501016</v>
      </c>
      <c r="B6" s="7" t="s">
        <v>6</v>
      </c>
      <c r="C6" s="8">
        <v>18000</v>
      </c>
      <c r="D6" s="8">
        <v>0</v>
      </c>
      <c r="E6" s="8">
        <f t="shared" si="0"/>
        <v>18000</v>
      </c>
    </row>
    <row r="7" spans="1:5" x14ac:dyDescent="0.25">
      <c r="A7" s="6">
        <v>501020</v>
      </c>
      <c r="B7" s="7" t="s">
        <v>7</v>
      </c>
      <c r="C7" s="8">
        <v>0</v>
      </c>
      <c r="D7" s="8">
        <v>0</v>
      </c>
      <c r="E7" s="8">
        <f t="shared" si="0"/>
        <v>0</v>
      </c>
    </row>
    <row r="8" spans="1:5" x14ac:dyDescent="0.25">
      <c r="A8" s="6">
        <v>501021</v>
      </c>
      <c r="B8" s="7" t="s">
        <v>8</v>
      </c>
      <c r="C8" s="8">
        <v>4000</v>
      </c>
      <c r="D8" s="8">
        <v>0</v>
      </c>
      <c r="E8" s="8">
        <f t="shared" si="0"/>
        <v>4000</v>
      </c>
    </row>
    <row r="9" spans="1:5" x14ac:dyDescent="0.25">
      <c r="A9" s="6">
        <v>501022</v>
      </c>
      <c r="B9" s="7" t="s">
        <v>9</v>
      </c>
      <c r="C9" s="8">
        <v>0</v>
      </c>
      <c r="D9" s="8">
        <v>0</v>
      </c>
      <c r="E9" s="8">
        <f t="shared" si="0"/>
        <v>0</v>
      </c>
    </row>
    <row r="10" spans="1:5" x14ac:dyDescent="0.25">
      <c r="A10" s="6">
        <v>501030</v>
      </c>
      <c r="B10" s="7" t="s">
        <v>10</v>
      </c>
      <c r="C10" s="8">
        <v>16000</v>
      </c>
      <c r="D10" s="8">
        <v>0</v>
      </c>
      <c r="E10" s="8">
        <f t="shared" si="0"/>
        <v>16000</v>
      </c>
    </row>
    <row r="11" spans="1:5" x14ac:dyDescent="0.25">
      <c r="A11" s="9">
        <v>501</v>
      </c>
      <c r="B11" s="9" t="s">
        <v>11</v>
      </c>
      <c r="C11" s="10">
        <f>SUM(C4:C10)</f>
        <v>39000</v>
      </c>
      <c r="D11" s="10">
        <f>SUM(D4:D10)</f>
        <v>0</v>
      </c>
      <c r="E11" s="10">
        <f t="shared" si="0"/>
        <v>39000</v>
      </c>
    </row>
    <row r="12" spans="1:5" x14ac:dyDescent="0.25">
      <c r="A12" s="6">
        <v>502010</v>
      </c>
      <c r="B12" s="7" t="s">
        <v>12</v>
      </c>
      <c r="C12" s="8">
        <v>25000</v>
      </c>
      <c r="D12" s="8">
        <v>0</v>
      </c>
      <c r="E12" s="8">
        <f t="shared" si="0"/>
        <v>25000</v>
      </c>
    </row>
    <row r="13" spans="1:5" x14ac:dyDescent="0.25">
      <c r="A13" s="6">
        <v>502020</v>
      </c>
      <c r="B13" s="7" t="s">
        <v>13</v>
      </c>
      <c r="C13" s="8">
        <v>28000</v>
      </c>
      <c r="D13" s="8">
        <v>0</v>
      </c>
      <c r="E13" s="8">
        <f t="shared" si="0"/>
        <v>28000</v>
      </c>
    </row>
    <row r="14" spans="1:5" x14ac:dyDescent="0.25">
      <c r="A14" s="6">
        <v>502030</v>
      </c>
      <c r="B14" s="7" t="s">
        <v>14</v>
      </c>
      <c r="C14" s="8">
        <v>30000</v>
      </c>
      <c r="D14" s="8">
        <v>0</v>
      </c>
      <c r="E14" s="8">
        <f t="shared" si="0"/>
        <v>30000</v>
      </c>
    </row>
    <row r="15" spans="1:5" x14ac:dyDescent="0.25">
      <c r="A15" s="9">
        <v>502</v>
      </c>
      <c r="B15" s="9" t="s">
        <v>15</v>
      </c>
      <c r="C15" s="10">
        <f>SUM(C12:C14)</f>
        <v>83000</v>
      </c>
      <c r="D15" s="10">
        <f>SUM(D12:D14)</f>
        <v>0</v>
      </c>
      <c r="E15" s="10">
        <f t="shared" si="0"/>
        <v>83000</v>
      </c>
    </row>
    <row r="16" spans="1:5" x14ac:dyDescent="0.25">
      <c r="A16" s="6">
        <v>511000</v>
      </c>
      <c r="B16" s="7" t="s">
        <v>16</v>
      </c>
      <c r="C16" s="8">
        <v>37500</v>
      </c>
      <c r="D16" s="8">
        <v>0</v>
      </c>
      <c r="E16" s="8">
        <f t="shared" si="0"/>
        <v>37500</v>
      </c>
    </row>
    <row r="17" spans="1:5" x14ac:dyDescent="0.25">
      <c r="A17" s="9">
        <v>511</v>
      </c>
      <c r="B17" s="9" t="s">
        <v>17</v>
      </c>
      <c r="C17" s="10">
        <v>37500</v>
      </c>
      <c r="D17" s="10">
        <f>D16</f>
        <v>0</v>
      </c>
      <c r="E17" s="10">
        <f t="shared" si="0"/>
        <v>37500</v>
      </c>
    </row>
    <row r="18" spans="1:5" x14ac:dyDescent="0.25">
      <c r="A18" s="6">
        <v>512010</v>
      </c>
      <c r="B18" s="7" t="s">
        <v>18</v>
      </c>
      <c r="C18" s="8">
        <v>0</v>
      </c>
      <c r="D18" s="8">
        <v>0</v>
      </c>
      <c r="E18" s="8">
        <f t="shared" si="0"/>
        <v>0</v>
      </c>
    </row>
    <row r="19" spans="1:5" x14ac:dyDescent="0.25">
      <c r="A19" s="9">
        <v>512</v>
      </c>
      <c r="B19" s="9" t="s">
        <v>19</v>
      </c>
      <c r="C19" s="10">
        <v>0</v>
      </c>
      <c r="D19" s="10">
        <v>0</v>
      </c>
      <c r="E19" s="10">
        <f t="shared" si="0"/>
        <v>0</v>
      </c>
    </row>
    <row r="20" spans="1:5" x14ac:dyDescent="0.25">
      <c r="A20" s="6">
        <v>518001</v>
      </c>
      <c r="B20" s="7" t="s">
        <v>20</v>
      </c>
      <c r="C20" s="8">
        <v>0</v>
      </c>
      <c r="D20" s="8">
        <v>0</v>
      </c>
      <c r="E20" s="8">
        <f t="shared" si="0"/>
        <v>0</v>
      </c>
    </row>
    <row r="21" spans="1:5" x14ac:dyDescent="0.25">
      <c r="A21" s="6">
        <v>518010</v>
      </c>
      <c r="B21" s="7" t="s">
        <v>21</v>
      </c>
      <c r="C21" s="17">
        <v>0</v>
      </c>
      <c r="D21" s="8">
        <v>0</v>
      </c>
      <c r="E21" s="8">
        <f t="shared" si="0"/>
        <v>0</v>
      </c>
    </row>
    <row r="22" spans="1:5" x14ac:dyDescent="0.25">
      <c r="A22" s="6">
        <v>518011</v>
      </c>
      <c r="B22" s="7" t="s">
        <v>22</v>
      </c>
      <c r="C22" s="8">
        <v>0</v>
      </c>
      <c r="D22" s="8">
        <v>0</v>
      </c>
      <c r="E22" s="8">
        <f t="shared" si="0"/>
        <v>0</v>
      </c>
    </row>
    <row r="23" spans="1:5" x14ac:dyDescent="0.25">
      <c r="A23" s="6">
        <v>518013</v>
      </c>
      <c r="B23" s="7" t="s">
        <v>23</v>
      </c>
      <c r="C23" s="17">
        <v>4000</v>
      </c>
      <c r="D23" s="8">
        <v>0</v>
      </c>
      <c r="E23" s="8">
        <f t="shared" si="0"/>
        <v>4000</v>
      </c>
    </row>
    <row r="24" spans="1:5" x14ac:dyDescent="0.25">
      <c r="A24" s="6">
        <v>518018</v>
      </c>
      <c r="B24" s="7" t="s">
        <v>24</v>
      </c>
      <c r="C24" s="8">
        <v>21000</v>
      </c>
      <c r="D24" s="8">
        <v>0</v>
      </c>
      <c r="E24" s="8">
        <f t="shared" si="0"/>
        <v>21000</v>
      </c>
    </row>
    <row r="25" spans="1:5" x14ac:dyDescent="0.25">
      <c r="A25" s="9">
        <v>518</v>
      </c>
      <c r="B25" s="9" t="s">
        <v>25</v>
      </c>
      <c r="C25" s="10">
        <v>25000</v>
      </c>
      <c r="D25" s="10">
        <f>SUM(D20:D24)</f>
        <v>0</v>
      </c>
      <c r="E25" s="10">
        <f t="shared" si="0"/>
        <v>25000</v>
      </c>
    </row>
    <row r="26" spans="1:5" x14ac:dyDescent="0.25">
      <c r="A26" s="6">
        <v>527011</v>
      </c>
      <c r="B26" s="7" t="s">
        <v>26</v>
      </c>
      <c r="C26" s="8">
        <v>0</v>
      </c>
      <c r="D26" s="8">
        <v>0</v>
      </c>
      <c r="E26" s="8">
        <f t="shared" si="0"/>
        <v>0</v>
      </c>
    </row>
    <row r="27" spans="1:5" x14ac:dyDescent="0.25">
      <c r="A27" s="9">
        <v>527</v>
      </c>
      <c r="B27" s="9" t="s">
        <v>27</v>
      </c>
      <c r="C27" s="10">
        <v>0</v>
      </c>
      <c r="D27" s="10">
        <v>0</v>
      </c>
      <c r="E27" s="10">
        <f t="shared" si="0"/>
        <v>0</v>
      </c>
    </row>
    <row r="28" spans="1:5" x14ac:dyDescent="0.25">
      <c r="A28" s="6">
        <v>549010</v>
      </c>
      <c r="B28" s="7" t="s">
        <v>28</v>
      </c>
      <c r="C28" s="8">
        <v>0</v>
      </c>
      <c r="D28" s="8">
        <v>0</v>
      </c>
      <c r="E28" s="8">
        <f t="shared" si="0"/>
        <v>0</v>
      </c>
    </row>
    <row r="29" spans="1:5" x14ac:dyDescent="0.25">
      <c r="A29" s="9">
        <v>549</v>
      </c>
      <c r="B29" s="9" t="s">
        <v>29</v>
      </c>
      <c r="C29" s="10">
        <v>0</v>
      </c>
      <c r="D29" s="10">
        <v>0</v>
      </c>
      <c r="E29" s="10">
        <f t="shared" si="0"/>
        <v>0</v>
      </c>
    </row>
    <row r="30" spans="1:5" x14ac:dyDescent="0.25">
      <c r="A30" s="6">
        <v>558010</v>
      </c>
      <c r="B30" s="7" t="s">
        <v>30</v>
      </c>
      <c r="C30" s="8">
        <v>49000</v>
      </c>
      <c r="D30" s="8">
        <v>0</v>
      </c>
      <c r="E30" s="8">
        <f t="shared" si="0"/>
        <v>49000</v>
      </c>
    </row>
    <row r="31" spans="1:5" x14ac:dyDescent="0.25">
      <c r="A31" s="9">
        <v>558</v>
      </c>
      <c r="B31" s="9" t="s">
        <v>31</v>
      </c>
      <c r="C31" s="10">
        <f>C30</f>
        <v>49000</v>
      </c>
      <c r="D31" s="10">
        <f>D30</f>
        <v>0</v>
      </c>
      <c r="E31" s="10">
        <f t="shared" si="0"/>
        <v>49000</v>
      </c>
    </row>
    <row r="32" spans="1:5" x14ac:dyDescent="0.25">
      <c r="A32" s="12"/>
      <c r="B32" s="12" t="s">
        <v>32</v>
      </c>
      <c r="C32" s="13">
        <f>C11+C15+C17+C19+C25+C31+C29+C27</f>
        <v>233500</v>
      </c>
      <c r="D32" s="14">
        <f>D11+D15+D17+D19+D25+D27+D29+D31</f>
        <v>0</v>
      </c>
      <c r="E32" s="14">
        <f t="shared" si="0"/>
        <v>233500</v>
      </c>
    </row>
    <row r="36" spans="1:2" x14ac:dyDescent="0.25">
      <c r="A36" s="15" t="s">
        <v>38</v>
      </c>
      <c r="B36" s="15"/>
    </row>
  </sheetData>
  <mergeCells count="1">
    <mergeCell ref="A1:E2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K4" sqref="K4"/>
    </sheetView>
  </sheetViews>
  <sheetFormatPr defaultRowHeight="15" x14ac:dyDescent="0.25"/>
  <cols>
    <col min="1" max="1" width="8.7109375" style="18" customWidth="1"/>
    <col min="2" max="2" width="32.28515625" style="18" customWidth="1"/>
    <col min="3" max="3" width="10.140625" style="18" hidden="1" customWidth="1"/>
    <col min="4" max="4" width="9.140625" style="18" hidden="1" customWidth="1"/>
    <col min="5" max="5" width="8.42578125" style="18" hidden="1" customWidth="1"/>
    <col min="6" max="6" width="9.140625" style="18" hidden="1" customWidth="1"/>
    <col min="7" max="7" width="14" style="28" hidden="1" customWidth="1"/>
    <col min="8" max="8" width="12.7109375" style="28" hidden="1" customWidth="1"/>
    <col min="9" max="9" width="16.5703125" style="18" customWidth="1"/>
    <col min="10" max="10" width="14.85546875" style="18" customWidth="1"/>
    <col min="11" max="11" width="18" style="18" customWidth="1"/>
    <col min="12" max="12" width="12.42578125" style="18" bestFit="1" customWidth="1"/>
    <col min="13" max="16384" width="9.140625" style="18"/>
  </cols>
  <sheetData>
    <row r="1" spans="1:12" ht="15" customHeight="1" x14ac:dyDescent="0.25">
      <c r="A1" s="41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2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2" s="25" customFormat="1" ht="30" x14ac:dyDescent="0.25">
      <c r="A3" s="19" t="s">
        <v>0</v>
      </c>
      <c r="B3" s="20" t="s">
        <v>1</v>
      </c>
      <c r="C3" s="21" t="s">
        <v>39</v>
      </c>
      <c r="D3" s="21" t="s">
        <v>40</v>
      </c>
      <c r="E3" s="21" t="s">
        <v>41</v>
      </c>
      <c r="F3" s="21" t="s">
        <v>42</v>
      </c>
      <c r="G3" s="22" t="s">
        <v>2</v>
      </c>
      <c r="H3" s="23" t="s">
        <v>33</v>
      </c>
      <c r="I3" s="24" t="s">
        <v>2</v>
      </c>
      <c r="J3" s="23" t="s">
        <v>33</v>
      </c>
      <c r="K3" s="38" t="s">
        <v>45</v>
      </c>
    </row>
    <row r="4" spans="1:12" x14ac:dyDescent="0.25">
      <c r="A4" s="26">
        <v>501012</v>
      </c>
      <c r="B4" s="27" t="s">
        <v>4</v>
      </c>
      <c r="C4" s="18">
        <v>6000</v>
      </c>
      <c r="D4" s="18">
        <v>6000</v>
      </c>
      <c r="E4" s="18">
        <v>0</v>
      </c>
      <c r="F4" s="18">
        <v>0</v>
      </c>
      <c r="G4" s="28">
        <f>SUM(C4:F4)</f>
        <v>12000</v>
      </c>
      <c r="H4" s="28">
        <f>[1]zš!D4+[1]mš!D4+[1]šd!D4+[1]šj!D4</f>
        <v>0</v>
      </c>
      <c r="I4" s="28">
        <f>G4+H4</f>
        <v>12000</v>
      </c>
      <c r="J4" s="28">
        <f>zš3!D4+mš3!D4+šd3!D4+šj3!D4</f>
        <v>0</v>
      </c>
      <c r="K4" s="28">
        <f>I4+J4</f>
        <v>12000</v>
      </c>
    </row>
    <row r="5" spans="1:12" x14ac:dyDescent="0.25">
      <c r="A5" s="26">
        <v>501015</v>
      </c>
      <c r="B5" s="27" t="s">
        <v>5</v>
      </c>
      <c r="C5" s="18">
        <v>6000</v>
      </c>
      <c r="D5" s="18">
        <v>6000</v>
      </c>
      <c r="E5" s="18">
        <v>0</v>
      </c>
      <c r="F5" s="18">
        <v>1000</v>
      </c>
      <c r="G5" s="28">
        <f t="shared" ref="G5:G32" si="0">SUM(C5:F5)</f>
        <v>13000</v>
      </c>
      <c r="H5" s="28">
        <f>[1]zš!D5+[1]mš!D5+[1]šd!D5+[1]šj!D5</f>
        <v>0</v>
      </c>
      <c r="I5" s="28">
        <f t="shared" ref="I5:I9" si="1">G5+H5</f>
        <v>13000</v>
      </c>
      <c r="J5" s="28">
        <f>zš3!D5+mš3!D5+šd3!D5+šj3!D5</f>
        <v>0</v>
      </c>
      <c r="K5" s="28">
        <f t="shared" ref="K5:K10" si="2">I5+J5</f>
        <v>13000</v>
      </c>
    </row>
    <row r="6" spans="1:12" x14ac:dyDescent="0.25">
      <c r="A6" s="26">
        <v>501016</v>
      </c>
      <c r="B6" s="27" t="s">
        <v>6</v>
      </c>
      <c r="C6" s="18">
        <v>65000</v>
      </c>
      <c r="D6" s="18">
        <v>27000</v>
      </c>
      <c r="E6" s="18">
        <v>0</v>
      </c>
      <c r="F6" s="18">
        <v>18000</v>
      </c>
      <c r="G6" s="28">
        <f t="shared" si="0"/>
        <v>110000</v>
      </c>
      <c r="H6" s="28">
        <f>[1]zš!D6+[1]mš!D6+[1]šd!D6+[1]šj!D6</f>
        <v>-10000</v>
      </c>
      <c r="I6" s="28">
        <f t="shared" si="1"/>
        <v>100000</v>
      </c>
      <c r="J6" s="28">
        <f>zš3!D6+mš3!D6+šd3!D6+šj3!D6</f>
        <v>0</v>
      </c>
      <c r="K6" s="28">
        <f t="shared" si="2"/>
        <v>100000</v>
      </c>
    </row>
    <row r="7" spans="1:12" x14ac:dyDescent="0.25">
      <c r="A7" s="26">
        <v>501020</v>
      </c>
      <c r="B7" s="27" t="s">
        <v>7</v>
      </c>
      <c r="C7" s="18">
        <v>15000</v>
      </c>
      <c r="D7" s="18">
        <v>3000</v>
      </c>
      <c r="E7" s="18">
        <v>0</v>
      </c>
      <c r="F7" s="18">
        <v>0</v>
      </c>
      <c r="G7" s="28">
        <f t="shared" si="0"/>
        <v>18000</v>
      </c>
      <c r="H7" s="28">
        <f>[1]zš!D7+[1]mš!D7+[1]šd!D7+[1]šj!D7</f>
        <v>10000</v>
      </c>
      <c r="I7" s="28">
        <f t="shared" si="1"/>
        <v>28000</v>
      </c>
      <c r="J7" s="28">
        <f>zš3!D7+mš3!D7+šd3!D7+šj3!D7</f>
        <v>5000</v>
      </c>
      <c r="K7" s="28">
        <f t="shared" si="2"/>
        <v>33000</v>
      </c>
    </row>
    <row r="8" spans="1:12" x14ac:dyDescent="0.25">
      <c r="A8" s="26">
        <v>501021</v>
      </c>
      <c r="B8" s="27" t="s">
        <v>8</v>
      </c>
      <c r="C8" s="18">
        <v>55000</v>
      </c>
      <c r="D8" s="18">
        <v>19000</v>
      </c>
      <c r="E8" s="18">
        <v>2000</v>
      </c>
      <c r="F8" s="18">
        <v>4000</v>
      </c>
      <c r="G8" s="28">
        <f t="shared" si="0"/>
        <v>80000</v>
      </c>
      <c r="H8" s="28">
        <f>[1]zš!D8+[1]mš!D8+[1]šd!D8+[1]šj!D8</f>
        <v>-2500</v>
      </c>
      <c r="I8" s="28">
        <f t="shared" si="1"/>
        <v>77500</v>
      </c>
      <c r="J8" s="28">
        <f>zš3!D8+mš3!D8+šd3!D8+šj3!D8</f>
        <v>0</v>
      </c>
      <c r="K8" s="28">
        <f t="shared" si="2"/>
        <v>77500</v>
      </c>
    </row>
    <row r="9" spans="1:12" x14ac:dyDescent="0.25">
      <c r="A9" s="26">
        <v>501022</v>
      </c>
      <c r="B9" s="27" t="s">
        <v>9</v>
      </c>
      <c r="C9" s="18">
        <v>5000</v>
      </c>
      <c r="D9" s="18">
        <v>0</v>
      </c>
      <c r="E9" s="18">
        <v>0</v>
      </c>
      <c r="F9" s="18">
        <v>0</v>
      </c>
      <c r="G9" s="28">
        <f t="shared" si="0"/>
        <v>5000</v>
      </c>
      <c r="H9" s="28">
        <f>[1]zš!D9+[1]mš!D9+[1]šd!D9+[1]šj!D9</f>
        <v>0</v>
      </c>
      <c r="I9" s="28">
        <f t="shared" si="1"/>
        <v>5000</v>
      </c>
      <c r="J9" s="28">
        <f>zš3!D9+mš3!D9+šd3!D9+šj3!D9</f>
        <v>0</v>
      </c>
      <c r="K9" s="28">
        <f t="shared" si="2"/>
        <v>5000</v>
      </c>
    </row>
    <row r="10" spans="1:12" x14ac:dyDescent="0.25">
      <c r="A10" s="26">
        <v>501030</v>
      </c>
      <c r="B10" s="27" t="s">
        <v>10</v>
      </c>
      <c r="C10" s="18">
        <v>45000</v>
      </c>
      <c r="D10" s="18">
        <v>7000</v>
      </c>
      <c r="E10" s="18">
        <v>5000</v>
      </c>
      <c r="F10" s="18">
        <v>5000</v>
      </c>
      <c r="G10" s="28">
        <f t="shared" si="0"/>
        <v>62000</v>
      </c>
      <c r="H10" s="28">
        <f>[1]zš!D10+[1]mš!D10+[1]šd!D10+[1]šj!D10</f>
        <v>5000</v>
      </c>
      <c r="I10" s="28">
        <v>73000</v>
      </c>
      <c r="J10" s="28">
        <f>zš3!D10+mš3!D10+šd3!D10+šj3!D10</f>
        <v>0</v>
      </c>
      <c r="K10" s="28">
        <f t="shared" si="2"/>
        <v>73000</v>
      </c>
    </row>
    <row r="11" spans="1:12" x14ac:dyDescent="0.25">
      <c r="A11" s="29">
        <v>501</v>
      </c>
      <c r="B11" s="29" t="s">
        <v>11</v>
      </c>
      <c r="C11" s="30">
        <f>SUM(C4:C10)</f>
        <v>197000</v>
      </c>
      <c r="D11" s="30">
        <f>SUM(D4:D10)</f>
        <v>68000</v>
      </c>
      <c r="E11" s="30">
        <f>SUM(E4:E10)</f>
        <v>7000</v>
      </c>
      <c r="F11" s="30">
        <f>SUM(F4:F10)</f>
        <v>28000</v>
      </c>
      <c r="G11" s="31">
        <f t="shared" si="0"/>
        <v>300000</v>
      </c>
      <c r="H11" s="31">
        <f>[1]zš!D11+[1]mš!D11+[1]šd!D11+[1]šj!D11</f>
        <v>2500</v>
      </c>
      <c r="I11" s="31">
        <f>SUM(I4:I10)</f>
        <v>308500</v>
      </c>
      <c r="J11" s="31">
        <f>SUM(J4:J10)</f>
        <v>5000</v>
      </c>
      <c r="K11" s="31">
        <f>SUM(K4:K10)</f>
        <v>313500</v>
      </c>
      <c r="L11" s="28"/>
    </row>
    <row r="12" spans="1:12" x14ac:dyDescent="0.25">
      <c r="A12" s="26">
        <v>502010</v>
      </c>
      <c r="B12" s="27" t="s">
        <v>12</v>
      </c>
      <c r="C12" s="18">
        <v>180000</v>
      </c>
      <c r="D12" s="18">
        <v>50000</v>
      </c>
      <c r="E12" s="18">
        <v>0</v>
      </c>
      <c r="F12" s="18">
        <v>65000</v>
      </c>
      <c r="G12" s="28">
        <f t="shared" si="0"/>
        <v>295000</v>
      </c>
      <c r="H12" s="28">
        <f>[1]zš!D12+[1]mš!D12+[1]šd!D12+[1]šj!D12</f>
        <v>0</v>
      </c>
      <c r="I12" s="28">
        <v>255000</v>
      </c>
      <c r="J12" s="28">
        <f>zš3!D12+mš3!D12+šd3!D12+šj3!D12</f>
        <v>0</v>
      </c>
      <c r="K12" s="28">
        <f>I12+J12</f>
        <v>255000</v>
      </c>
    </row>
    <row r="13" spans="1:12" x14ac:dyDescent="0.25">
      <c r="A13" s="26">
        <v>502020</v>
      </c>
      <c r="B13" s="27" t="s">
        <v>13</v>
      </c>
      <c r="C13" s="18">
        <v>40000</v>
      </c>
      <c r="D13" s="18">
        <v>25000</v>
      </c>
      <c r="E13" s="18">
        <v>0</v>
      </c>
      <c r="F13" s="18">
        <v>28000</v>
      </c>
      <c r="G13" s="28">
        <f t="shared" si="0"/>
        <v>93000</v>
      </c>
      <c r="H13" s="28">
        <f>[1]zš!D13+[1]mš!D13+[1]šd!D13+[1]šj!D13</f>
        <v>0</v>
      </c>
      <c r="I13" s="28">
        <f t="shared" ref="I13:I29" si="3">G13+H13</f>
        <v>93000</v>
      </c>
      <c r="J13" s="28">
        <f>zš3!D13+mš3!D13+šd3!D13+šj3!D13</f>
        <v>10000</v>
      </c>
      <c r="K13" s="28">
        <f t="shared" ref="K13:K31" si="4">I13+J13</f>
        <v>103000</v>
      </c>
    </row>
    <row r="14" spans="1:12" x14ac:dyDescent="0.25">
      <c r="A14" s="26">
        <v>502030</v>
      </c>
      <c r="B14" s="27" t="s">
        <v>14</v>
      </c>
      <c r="C14" s="18">
        <v>300000</v>
      </c>
      <c r="D14" s="18">
        <v>60000</v>
      </c>
      <c r="E14" s="18">
        <v>0</v>
      </c>
      <c r="F14" s="18">
        <v>30000</v>
      </c>
      <c r="G14" s="28">
        <f t="shared" si="0"/>
        <v>390000</v>
      </c>
      <c r="H14" s="28">
        <f>[1]zš!D14+[1]mš!D14+[1]šd!D14+[1]šj!D14</f>
        <v>0</v>
      </c>
      <c r="I14" s="28">
        <f t="shared" si="3"/>
        <v>390000</v>
      </c>
      <c r="J14" s="28">
        <f>zš3!D14+mš3!D14+šd3!D14+šj3!D14</f>
        <v>-50000</v>
      </c>
      <c r="K14" s="28">
        <f t="shared" si="4"/>
        <v>340000</v>
      </c>
    </row>
    <row r="15" spans="1:12" x14ac:dyDescent="0.25">
      <c r="A15" s="29">
        <v>502</v>
      </c>
      <c r="B15" s="29" t="s">
        <v>15</v>
      </c>
      <c r="C15" s="30">
        <f>SUM(C12:C14)</f>
        <v>520000</v>
      </c>
      <c r="D15" s="30">
        <f>SUM(D12:D14)</f>
        <v>135000</v>
      </c>
      <c r="E15" s="30">
        <v>0</v>
      </c>
      <c r="F15" s="30">
        <f>SUM(F12:F14)</f>
        <v>123000</v>
      </c>
      <c r="G15" s="31">
        <f t="shared" si="0"/>
        <v>778000</v>
      </c>
      <c r="H15" s="31">
        <f>[1]zš!D15+[1]mš!D15+[1]šd!D15+[1]šj!D15</f>
        <v>0</v>
      </c>
      <c r="I15" s="31">
        <f>SUM(I12:I14)</f>
        <v>738000</v>
      </c>
      <c r="J15" s="31">
        <f>SUM(J12:J14)</f>
        <v>-40000</v>
      </c>
      <c r="K15" s="31">
        <f>SUM(K12:K14)</f>
        <v>698000</v>
      </c>
      <c r="L15" s="28"/>
    </row>
    <row r="16" spans="1:12" x14ac:dyDescent="0.25">
      <c r="A16" s="26">
        <v>511000</v>
      </c>
      <c r="B16" s="27" t="s">
        <v>16</v>
      </c>
      <c r="C16" s="18">
        <v>150000</v>
      </c>
      <c r="D16" s="18">
        <v>20000</v>
      </c>
      <c r="E16" s="18">
        <v>2000</v>
      </c>
      <c r="F16" s="18">
        <v>37500</v>
      </c>
      <c r="G16" s="28">
        <f t="shared" si="0"/>
        <v>209500</v>
      </c>
      <c r="H16" s="28">
        <f>[1]zš!D16+[1]mš!D16+[1]šd!D16+[1]šj!D16</f>
        <v>0</v>
      </c>
      <c r="I16" s="28">
        <f t="shared" si="3"/>
        <v>209500</v>
      </c>
      <c r="J16" s="28">
        <f>zš3!D16+mš3!D16+šd3!D16+šj3!D16</f>
        <v>50000</v>
      </c>
      <c r="K16" s="28">
        <f t="shared" si="4"/>
        <v>259500</v>
      </c>
    </row>
    <row r="17" spans="1:12" x14ac:dyDescent="0.25">
      <c r="A17" s="29">
        <v>511</v>
      </c>
      <c r="B17" s="29" t="s">
        <v>17</v>
      </c>
      <c r="C17" s="30">
        <v>150000</v>
      </c>
      <c r="D17" s="30">
        <v>20000</v>
      </c>
      <c r="E17" s="30">
        <v>2000</v>
      </c>
      <c r="F17" s="32">
        <v>37500</v>
      </c>
      <c r="G17" s="31">
        <f t="shared" si="0"/>
        <v>209500</v>
      </c>
      <c r="H17" s="31">
        <f>[1]zš!D17+[1]mš!D17+[1]šd!D17+[1]šj!D17</f>
        <v>0</v>
      </c>
      <c r="I17" s="31">
        <f t="shared" si="3"/>
        <v>209500</v>
      </c>
      <c r="J17" s="31">
        <f>SUM(J16)</f>
        <v>50000</v>
      </c>
      <c r="K17" s="31">
        <f t="shared" si="4"/>
        <v>259500</v>
      </c>
    </row>
    <row r="18" spans="1:12" x14ac:dyDescent="0.25">
      <c r="A18" s="26">
        <v>512010</v>
      </c>
      <c r="B18" s="27" t="s">
        <v>18</v>
      </c>
      <c r="C18" s="18">
        <v>4000</v>
      </c>
      <c r="D18" s="18">
        <v>0</v>
      </c>
      <c r="E18" s="18">
        <v>0</v>
      </c>
      <c r="F18" s="18">
        <v>0</v>
      </c>
      <c r="G18" s="28">
        <f t="shared" si="0"/>
        <v>4000</v>
      </c>
      <c r="H18" s="28">
        <f>[1]zš!D18+[1]mš!D18+[1]šd!D18+[1]šj!D18</f>
        <v>0</v>
      </c>
      <c r="I18" s="28">
        <f t="shared" si="3"/>
        <v>4000</v>
      </c>
      <c r="J18" s="28">
        <f>zš3!D18+mš3!D18+šd3!D18+šj3!D18</f>
        <v>0</v>
      </c>
      <c r="K18" s="28">
        <f t="shared" si="4"/>
        <v>4000</v>
      </c>
    </row>
    <row r="19" spans="1:12" x14ac:dyDescent="0.25">
      <c r="A19" s="29">
        <v>512</v>
      </c>
      <c r="B19" s="29" t="s">
        <v>19</v>
      </c>
      <c r="C19" s="30">
        <v>4000</v>
      </c>
      <c r="D19" s="30">
        <v>0</v>
      </c>
      <c r="E19" s="30">
        <v>0</v>
      </c>
      <c r="F19" s="32">
        <v>0</v>
      </c>
      <c r="G19" s="31">
        <f t="shared" si="0"/>
        <v>4000</v>
      </c>
      <c r="H19" s="31">
        <f>[1]zš!D19+[1]mš!D19+[1]šd!D19+[1]šj!D19</f>
        <v>0</v>
      </c>
      <c r="I19" s="31">
        <f t="shared" si="3"/>
        <v>4000</v>
      </c>
      <c r="J19" s="31">
        <f>SUM(J18)</f>
        <v>0</v>
      </c>
      <c r="K19" s="31">
        <f t="shared" si="4"/>
        <v>4000</v>
      </c>
    </row>
    <row r="20" spans="1:12" x14ac:dyDescent="0.25">
      <c r="A20" s="26">
        <v>518001</v>
      </c>
      <c r="B20" s="27" t="s">
        <v>20</v>
      </c>
      <c r="C20" s="18">
        <v>10000</v>
      </c>
      <c r="D20" s="18">
        <v>0</v>
      </c>
      <c r="E20" s="18">
        <v>0</v>
      </c>
      <c r="F20" s="18">
        <v>0</v>
      </c>
      <c r="G20" s="28">
        <f t="shared" si="0"/>
        <v>10000</v>
      </c>
      <c r="H20" s="28">
        <f>[1]zš!D20+[1]mš!D20+[1]šd!D20+[1]šj!D20</f>
        <v>0</v>
      </c>
      <c r="I20" s="28">
        <f t="shared" si="3"/>
        <v>10000</v>
      </c>
      <c r="J20" s="28">
        <f>zš3!D20+mš3!D20+šd3!D20+šj3!D20</f>
        <v>0</v>
      </c>
      <c r="K20" s="28">
        <f t="shared" si="4"/>
        <v>10000</v>
      </c>
    </row>
    <row r="21" spans="1:12" x14ac:dyDescent="0.25">
      <c r="A21" s="26">
        <v>518010</v>
      </c>
      <c r="B21" s="27" t="s">
        <v>21</v>
      </c>
      <c r="C21" s="18">
        <v>98000</v>
      </c>
      <c r="D21" s="18">
        <v>15000</v>
      </c>
      <c r="E21" s="18">
        <v>0</v>
      </c>
      <c r="F21" s="33">
        <v>0</v>
      </c>
      <c r="G21" s="28">
        <f t="shared" si="0"/>
        <v>113000</v>
      </c>
      <c r="H21" s="28">
        <f>[1]zš!D21+[1]mš!D21+[1]šd!D21+[1]šj!D21</f>
        <v>0</v>
      </c>
      <c r="I21" s="28">
        <f t="shared" si="3"/>
        <v>113000</v>
      </c>
      <c r="J21" s="28">
        <f>zš3!D21+mš3!D21+šd3!D21+šj3!D21</f>
        <v>-15000</v>
      </c>
      <c r="K21" s="28">
        <f t="shared" si="4"/>
        <v>98000</v>
      </c>
    </row>
    <row r="22" spans="1:12" x14ac:dyDescent="0.25">
      <c r="A22" s="26">
        <v>518011</v>
      </c>
      <c r="B22" s="27" t="s">
        <v>22</v>
      </c>
      <c r="C22" s="18">
        <v>4000</v>
      </c>
      <c r="D22" s="18">
        <v>0</v>
      </c>
      <c r="E22" s="18">
        <v>0</v>
      </c>
      <c r="F22" s="18">
        <v>0</v>
      </c>
      <c r="G22" s="28">
        <f t="shared" si="0"/>
        <v>4000</v>
      </c>
      <c r="H22" s="28">
        <f>[1]zš!D22+[1]mš!D22+[1]šd!D22+[1]šj!D22</f>
        <v>0</v>
      </c>
      <c r="I22" s="28">
        <f t="shared" si="3"/>
        <v>4000</v>
      </c>
      <c r="J22" s="28">
        <f>zš3!D22+mš3!D22+šd3!D22+šj3!D22</f>
        <v>0</v>
      </c>
      <c r="K22" s="28">
        <f t="shared" si="4"/>
        <v>4000</v>
      </c>
    </row>
    <row r="23" spans="1:12" x14ac:dyDescent="0.25">
      <c r="A23" s="26">
        <v>518013</v>
      </c>
      <c r="B23" s="27" t="s">
        <v>23</v>
      </c>
      <c r="C23" s="18">
        <v>21000</v>
      </c>
      <c r="D23" s="18">
        <v>10000</v>
      </c>
      <c r="E23" s="18">
        <v>1500</v>
      </c>
      <c r="F23" s="33">
        <v>0</v>
      </c>
      <c r="G23" s="28">
        <f t="shared" si="0"/>
        <v>32500</v>
      </c>
      <c r="H23" s="28">
        <f>[1]zš!D23+[1]mš!D23+[1]šd!D23+[1]šj!D23</f>
        <v>1400</v>
      </c>
      <c r="I23" s="28">
        <f t="shared" si="3"/>
        <v>33900</v>
      </c>
      <c r="J23" s="28">
        <f>zš3!D23+mš3!D23+šd3!D23+šj3!D23</f>
        <v>0</v>
      </c>
      <c r="K23" s="28">
        <f t="shared" si="4"/>
        <v>33900</v>
      </c>
    </row>
    <row r="24" spans="1:12" x14ac:dyDescent="0.25">
      <c r="A24" s="26">
        <v>518018</v>
      </c>
      <c r="B24" s="27" t="s">
        <v>24</v>
      </c>
      <c r="C24" s="18">
        <v>120000</v>
      </c>
      <c r="D24" s="18">
        <v>10000</v>
      </c>
      <c r="E24" s="18">
        <v>2000</v>
      </c>
      <c r="F24" s="18">
        <v>25000</v>
      </c>
      <c r="G24" s="28">
        <f t="shared" si="0"/>
        <v>157000</v>
      </c>
      <c r="H24" s="28">
        <f>[1]zš!D24+[1]mš!D24+[1]šd!D24+[1]šj!D24</f>
        <v>-1400</v>
      </c>
      <c r="I24" s="28">
        <f t="shared" si="3"/>
        <v>155600</v>
      </c>
      <c r="J24" s="28">
        <f>zš3!D24+mš3!D24+šd3!D24+šj3!D24</f>
        <v>0</v>
      </c>
      <c r="K24" s="28">
        <f t="shared" si="4"/>
        <v>155600</v>
      </c>
    </row>
    <row r="25" spans="1:12" x14ac:dyDescent="0.25">
      <c r="A25" s="29">
        <v>518</v>
      </c>
      <c r="B25" s="29" t="s">
        <v>25</v>
      </c>
      <c r="C25" s="30">
        <f>SUM(C20:C24)</f>
        <v>253000</v>
      </c>
      <c r="D25" s="30">
        <f>SUM(D20:D24)</f>
        <v>35000</v>
      </c>
      <c r="E25" s="30">
        <f>SUM(E20:E24)</f>
        <v>3500</v>
      </c>
      <c r="F25" s="32">
        <v>25000</v>
      </c>
      <c r="G25" s="31">
        <f t="shared" si="0"/>
        <v>316500</v>
      </c>
      <c r="H25" s="31">
        <f>[1]zš!D25+[1]mš!D25+[1]šd!D25+[1]šj!D25</f>
        <v>0</v>
      </c>
      <c r="I25" s="31">
        <f>SUM(I20:I24)</f>
        <v>316500</v>
      </c>
      <c r="J25" s="31">
        <f>SUM(J20:J24)</f>
        <v>-15000</v>
      </c>
      <c r="K25" s="31">
        <f>SUM(K20:K24)</f>
        <v>301500</v>
      </c>
      <c r="L25" s="28"/>
    </row>
    <row r="26" spans="1:12" x14ac:dyDescent="0.25">
      <c r="A26" s="26">
        <v>527011</v>
      </c>
      <c r="B26" s="27" t="s">
        <v>26</v>
      </c>
      <c r="C26" s="18">
        <v>10000</v>
      </c>
      <c r="D26" s="18">
        <v>0</v>
      </c>
      <c r="E26" s="18">
        <v>0</v>
      </c>
      <c r="F26" s="18">
        <v>0</v>
      </c>
      <c r="G26" s="28">
        <f t="shared" si="0"/>
        <v>10000</v>
      </c>
      <c r="H26" s="28">
        <f>[1]zš!D26+[1]mš!D26+[1]šd!D26+[1]šj!D26</f>
        <v>0</v>
      </c>
      <c r="I26" s="28">
        <f t="shared" si="3"/>
        <v>10000</v>
      </c>
      <c r="J26" s="28">
        <f>zš3!D26+mš3!D26+šd3!D26+šj3!D26</f>
        <v>0</v>
      </c>
      <c r="K26" s="28">
        <f t="shared" si="4"/>
        <v>10000</v>
      </c>
    </row>
    <row r="27" spans="1:12" x14ac:dyDescent="0.25">
      <c r="A27" s="29">
        <v>527</v>
      </c>
      <c r="B27" s="29" t="s">
        <v>27</v>
      </c>
      <c r="C27" s="30">
        <v>10000</v>
      </c>
      <c r="D27" s="30">
        <v>0</v>
      </c>
      <c r="E27" s="30">
        <v>0</v>
      </c>
      <c r="F27" s="32">
        <v>0</v>
      </c>
      <c r="G27" s="31">
        <f t="shared" si="0"/>
        <v>10000</v>
      </c>
      <c r="H27" s="31">
        <f>[1]zš!D27+[1]mš!D27+[1]šd!D27+[1]šj!D27</f>
        <v>0</v>
      </c>
      <c r="I27" s="31">
        <f t="shared" si="3"/>
        <v>10000</v>
      </c>
      <c r="J27" s="31">
        <f>J26</f>
        <v>0</v>
      </c>
      <c r="K27" s="31">
        <f t="shared" si="4"/>
        <v>10000</v>
      </c>
    </row>
    <row r="28" spans="1:12" x14ac:dyDescent="0.25">
      <c r="A28" s="26">
        <v>549010</v>
      </c>
      <c r="B28" s="27" t="s">
        <v>28</v>
      </c>
      <c r="C28" s="18">
        <v>45000</v>
      </c>
      <c r="D28" s="18">
        <v>0</v>
      </c>
      <c r="E28" s="18">
        <v>0</v>
      </c>
      <c r="F28" s="18">
        <v>0</v>
      </c>
      <c r="G28" s="28">
        <f t="shared" si="0"/>
        <v>45000</v>
      </c>
      <c r="H28" s="28">
        <f>[1]zš!D28+[1]mš!D28+[1]šd!D28+[1]šj!D28</f>
        <v>0</v>
      </c>
      <c r="I28" s="28">
        <f t="shared" si="3"/>
        <v>45000</v>
      </c>
      <c r="J28" s="28">
        <f>zš3!D28+mš3!D28+šd3!D28+šj3!D28</f>
        <v>0</v>
      </c>
      <c r="K28" s="28">
        <f t="shared" si="4"/>
        <v>45000</v>
      </c>
    </row>
    <row r="29" spans="1:12" x14ac:dyDescent="0.25">
      <c r="A29" s="29">
        <v>549</v>
      </c>
      <c r="B29" s="29" t="s">
        <v>29</v>
      </c>
      <c r="C29" s="30">
        <v>45000</v>
      </c>
      <c r="D29" s="30">
        <v>0</v>
      </c>
      <c r="E29" s="30">
        <v>0</v>
      </c>
      <c r="F29" s="32">
        <v>0</v>
      </c>
      <c r="G29" s="31">
        <f t="shared" si="0"/>
        <v>45000</v>
      </c>
      <c r="H29" s="31">
        <f>[1]zš!D29+[1]mš!D29+[1]šd!D29+[1]šj!D29</f>
        <v>0</v>
      </c>
      <c r="I29" s="31">
        <f t="shared" si="3"/>
        <v>45000</v>
      </c>
      <c r="J29" s="31">
        <f>J28</f>
        <v>0</v>
      </c>
      <c r="K29" s="31">
        <f t="shared" si="4"/>
        <v>45000</v>
      </c>
    </row>
    <row r="30" spans="1:12" x14ac:dyDescent="0.25">
      <c r="A30" s="26">
        <v>558010</v>
      </c>
      <c r="B30" s="27" t="s">
        <v>30</v>
      </c>
      <c r="C30" s="18">
        <v>92000</v>
      </c>
      <c r="D30" s="18">
        <v>25000</v>
      </c>
      <c r="E30" s="18">
        <v>0</v>
      </c>
      <c r="F30" s="18">
        <v>20000</v>
      </c>
      <c r="G30" s="28">
        <f t="shared" si="0"/>
        <v>137000</v>
      </c>
      <c r="H30" s="28">
        <f>[1]zš!D30+[1]mš!D30+[1]šd!D30+[1]šj!D30</f>
        <v>-2500</v>
      </c>
      <c r="I30" s="28">
        <v>168500</v>
      </c>
      <c r="J30" s="28">
        <f>zš3!D30+mš3!D30+šd3!D30+šj3!D30</f>
        <v>0</v>
      </c>
      <c r="K30" s="28">
        <f t="shared" si="4"/>
        <v>168500</v>
      </c>
    </row>
    <row r="31" spans="1:12" x14ac:dyDescent="0.25">
      <c r="A31" s="29">
        <v>558</v>
      </c>
      <c r="B31" s="29" t="s">
        <v>31</v>
      </c>
      <c r="C31" s="30">
        <v>92000</v>
      </c>
      <c r="D31" s="30">
        <v>25000</v>
      </c>
      <c r="E31" s="30">
        <v>0</v>
      </c>
      <c r="F31" s="32">
        <v>20000</v>
      </c>
      <c r="G31" s="31">
        <f t="shared" si="0"/>
        <v>137000</v>
      </c>
      <c r="H31" s="31">
        <f>[1]zš!D31+[1]mš!D31+[1]šd!D31+[1]šj!D31</f>
        <v>-2500</v>
      </c>
      <c r="I31" s="31">
        <f>zš3!C30+mš3!C30+šd3!C30+šj3!C30</f>
        <v>168500</v>
      </c>
      <c r="J31" s="31">
        <f>J30</f>
        <v>0</v>
      </c>
      <c r="K31" s="31">
        <f t="shared" si="4"/>
        <v>168500</v>
      </c>
    </row>
    <row r="32" spans="1:12" x14ac:dyDescent="0.25">
      <c r="A32" s="34"/>
      <c r="B32" s="34" t="s">
        <v>32</v>
      </c>
      <c r="C32" s="35">
        <f>C11+C15+C17+C19+C25+C27+C29+C31</f>
        <v>1271000</v>
      </c>
      <c r="D32" s="35">
        <f>D11+D15+D17+D19+D25+D27+D29+D31</f>
        <v>283000</v>
      </c>
      <c r="E32" s="35">
        <f>E11+E15+E17+E19+E25+E27+E29+E31</f>
        <v>12500</v>
      </c>
      <c r="F32" s="35">
        <f>F11+F15+F17+F19+F25+F31+F29+F27</f>
        <v>233500</v>
      </c>
      <c r="G32" s="36">
        <f t="shared" si="0"/>
        <v>1800000</v>
      </c>
      <c r="H32" s="28">
        <f>[1]zš!D32+[1]mš!D32+[1]šd!D32+[1]šj!D32</f>
        <v>0</v>
      </c>
      <c r="I32" s="37">
        <f>I11+I15+I17+I19+I25+I27+I29+I31</f>
        <v>1800000</v>
      </c>
      <c r="J32" s="28">
        <f>[1]zš!F32+[1]mš!F32+[1]šd!F32+[1]šj!F32+SUM(J11+J15+J17+J19+J25+J27+J29+J31)</f>
        <v>0</v>
      </c>
      <c r="K32" s="37">
        <f>K11+K15+K17+K19+K25+K27+K29+K31</f>
        <v>1800000</v>
      </c>
    </row>
    <row r="35" spans="1:5" x14ac:dyDescent="0.25">
      <c r="A35" t="s">
        <v>38</v>
      </c>
    </row>
    <row r="36" spans="1:5" x14ac:dyDescent="0.25">
      <c r="E36" s="18" t="s">
        <v>43</v>
      </c>
    </row>
    <row r="38" spans="1:5" x14ac:dyDescent="0.25">
      <c r="B38" t="s">
        <v>43</v>
      </c>
    </row>
  </sheetData>
  <mergeCells count="1">
    <mergeCell ref="A1:K2"/>
  </mergeCells>
  <pageMargins left="0.70866141732283472" right="0.31496062992125984" top="0.78740157480314965" bottom="0.78740157480314965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zš3</vt:lpstr>
      <vt:lpstr>mš3</vt:lpstr>
      <vt:lpstr>šd3</vt:lpstr>
      <vt:lpstr>šj3</vt:lpstr>
      <vt:lpstr>opatření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Dolezelova</dc:creator>
  <cp:lastModifiedBy>HP</cp:lastModifiedBy>
  <cp:lastPrinted>2020-12-08T09:17:37Z</cp:lastPrinted>
  <dcterms:created xsi:type="dcterms:W3CDTF">2020-12-08T08:21:40Z</dcterms:created>
  <dcterms:modified xsi:type="dcterms:W3CDTF">2020-12-15T10:15:56Z</dcterms:modified>
</cp:coreProperties>
</file>