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hna\OneDrive\Plocha\rok2022\"/>
    </mc:Choice>
  </mc:AlternateContent>
  <xr:revisionPtr revIDLastSave="0" documentId="13_ncr:1_{8DC0AD7A-CEB1-4A9E-80AB-F86E8404499F}" xr6:coauthVersionLast="47" xr6:coauthVersionMax="47" xr10:uidLastSave="{00000000-0000-0000-0000-000000000000}"/>
  <bookViews>
    <workbookView xWindow="-108" yWindow="-108" windowWidth="23256" windowHeight="12576" xr2:uid="{03791C13-9708-4570-B595-F4144FC228A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3" i="1" l="1"/>
  <c r="P31" i="1"/>
  <c r="O31" i="1"/>
  <c r="O32" i="1" s="1"/>
  <c r="P29" i="1"/>
  <c r="O29" i="1"/>
  <c r="O30" i="1" s="1"/>
  <c r="P24" i="1"/>
  <c r="P25" i="1"/>
  <c r="P26" i="1"/>
  <c r="P27" i="1"/>
  <c r="P23" i="1"/>
  <c r="O24" i="1"/>
  <c r="O25" i="1"/>
  <c r="O26" i="1"/>
  <c r="O27" i="1"/>
  <c r="O23" i="1"/>
  <c r="P21" i="1"/>
  <c r="P22" i="1" s="1"/>
  <c r="O21" i="1"/>
  <c r="O22" i="1" s="1"/>
  <c r="P19" i="1"/>
  <c r="P20" i="1" s="1"/>
  <c r="O19" i="1"/>
  <c r="O20" i="1" s="1"/>
  <c r="P16" i="1"/>
  <c r="P17" i="1"/>
  <c r="P15" i="1"/>
  <c r="O16" i="1"/>
  <c r="O17" i="1"/>
  <c r="O15" i="1"/>
  <c r="P8" i="1"/>
  <c r="P9" i="1"/>
  <c r="P10" i="1"/>
  <c r="P11" i="1"/>
  <c r="P12" i="1"/>
  <c r="P13" i="1"/>
  <c r="P7" i="1"/>
  <c r="O8" i="1"/>
  <c r="O9" i="1"/>
  <c r="O10" i="1"/>
  <c r="O11" i="1"/>
  <c r="O12" i="1"/>
  <c r="O13" i="1"/>
  <c r="O7" i="1"/>
  <c r="N33" i="1"/>
  <c r="N34" i="1" s="1"/>
  <c r="N31" i="1"/>
  <c r="N29" i="1"/>
  <c r="N30" i="1" s="1"/>
  <c r="N24" i="1"/>
  <c r="N25" i="1"/>
  <c r="N26" i="1"/>
  <c r="N27" i="1"/>
  <c r="N23" i="1"/>
  <c r="N21" i="1"/>
  <c r="N22" i="1" s="1"/>
  <c r="N19" i="1"/>
  <c r="N20" i="1" s="1"/>
  <c r="N16" i="1"/>
  <c r="N17" i="1"/>
  <c r="N15" i="1"/>
  <c r="N18" i="1" s="1"/>
  <c r="N8" i="1"/>
  <c r="N9" i="1"/>
  <c r="N10" i="1"/>
  <c r="N11" i="1"/>
  <c r="N12" i="1"/>
  <c r="N13" i="1"/>
  <c r="N7" i="1"/>
  <c r="M33" i="1"/>
  <c r="M34" i="1" s="1"/>
  <c r="M31" i="1"/>
  <c r="M29" i="1"/>
  <c r="M30" i="1" s="1"/>
  <c r="M24" i="1"/>
  <c r="M25" i="1"/>
  <c r="M26" i="1"/>
  <c r="M27" i="1"/>
  <c r="M23" i="1"/>
  <c r="M19" i="1"/>
  <c r="M20" i="1" s="1"/>
  <c r="M21" i="1"/>
  <c r="M16" i="1"/>
  <c r="M17" i="1"/>
  <c r="M15" i="1"/>
  <c r="M8" i="1"/>
  <c r="M9" i="1"/>
  <c r="M10" i="1"/>
  <c r="M11" i="1"/>
  <c r="M12" i="1"/>
  <c r="M13" i="1"/>
  <c r="M7" i="1"/>
  <c r="O34" i="1"/>
  <c r="P32" i="1"/>
  <c r="N32" i="1"/>
  <c r="M32" i="1"/>
  <c r="P30" i="1"/>
  <c r="Q27" i="1"/>
  <c r="M22" i="1"/>
  <c r="L8" i="1"/>
  <c r="L9" i="1"/>
  <c r="L10" i="1"/>
  <c r="L11" i="1"/>
  <c r="L12" i="1"/>
  <c r="L13" i="1"/>
  <c r="L15" i="1"/>
  <c r="L16" i="1"/>
  <c r="L17" i="1"/>
  <c r="L19" i="1"/>
  <c r="L21" i="1"/>
  <c r="L23" i="1"/>
  <c r="L24" i="1"/>
  <c r="L25" i="1"/>
  <c r="L26" i="1"/>
  <c r="L27" i="1"/>
  <c r="L29" i="1"/>
  <c r="L31" i="1"/>
  <c r="L33" i="1"/>
  <c r="L34" i="1"/>
  <c r="L7" i="1"/>
  <c r="K34" i="1"/>
  <c r="K32" i="1"/>
  <c r="K30" i="1"/>
  <c r="K28" i="1"/>
  <c r="K22" i="1"/>
  <c r="K20" i="1"/>
  <c r="K18" i="1"/>
  <c r="K14" i="1"/>
  <c r="J34" i="1"/>
  <c r="J32" i="1"/>
  <c r="J30" i="1"/>
  <c r="J28" i="1"/>
  <c r="J22" i="1"/>
  <c r="J20" i="1"/>
  <c r="J18" i="1"/>
  <c r="J14" i="1"/>
  <c r="I34" i="1"/>
  <c r="I32" i="1"/>
  <c r="I30" i="1"/>
  <c r="I28" i="1"/>
  <c r="I22" i="1"/>
  <c r="I20" i="1"/>
  <c r="I18" i="1"/>
  <c r="I14" i="1"/>
  <c r="H34" i="1"/>
  <c r="H32" i="1"/>
  <c r="L32" i="1" s="1"/>
  <c r="H30" i="1"/>
  <c r="L30" i="1" s="1"/>
  <c r="H28" i="1"/>
  <c r="L28" i="1" s="1"/>
  <c r="H22" i="1"/>
  <c r="H20" i="1"/>
  <c r="H18" i="1"/>
  <c r="H14" i="1"/>
  <c r="L14" i="1" s="1"/>
  <c r="F34" i="1"/>
  <c r="E34" i="1"/>
  <c r="D34" i="1"/>
  <c r="C34" i="1"/>
  <c r="G33" i="1"/>
  <c r="G34" i="1" s="1"/>
  <c r="C32" i="1"/>
  <c r="G32" i="1" s="1"/>
  <c r="G31" i="1"/>
  <c r="C30" i="1"/>
  <c r="G30" i="1" s="1"/>
  <c r="G29" i="1"/>
  <c r="F28" i="1"/>
  <c r="E28" i="1"/>
  <c r="D28" i="1"/>
  <c r="C28" i="1"/>
  <c r="G27" i="1"/>
  <c r="G26" i="1"/>
  <c r="G25" i="1"/>
  <c r="G24" i="1"/>
  <c r="G23" i="1"/>
  <c r="F22" i="1"/>
  <c r="E22" i="1"/>
  <c r="D22" i="1"/>
  <c r="C22" i="1"/>
  <c r="G21" i="1"/>
  <c r="F20" i="1"/>
  <c r="E20" i="1"/>
  <c r="D20" i="1"/>
  <c r="C20" i="1"/>
  <c r="G19" i="1"/>
  <c r="F18" i="1"/>
  <c r="D18" i="1"/>
  <c r="C18" i="1"/>
  <c r="G17" i="1"/>
  <c r="G16" i="1"/>
  <c r="G15" i="1"/>
  <c r="F14" i="1"/>
  <c r="E14" i="1"/>
  <c r="D14" i="1"/>
  <c r="C14" i="1"/>
  <c r="G13" i="1"/>
  <c r="G12" i="1"/>
  <c r="Q12" i="1" s="1"/>
  <c r="G11" i="1"/>
  <c r="Q11" i="1" s="1"/>
  <c r="G10" i="1"/>
  <c r="Q10" i="1" s="1"/>
  <c r="G9" i="1"/>
  <c r="Q9" i="1" s="1"/>
  <c r="G8" i="1"/>
  <c r="Q8" i="1" s="1"/>
  <c r="G7" i="1"/>
  <c r="J35" i="1" l="1"/>
  <c r="K35" i="1"/>
  <c r="L18" i="1"/>
  <c r="L20" i="1"/>
  <c r="Q7" i="1"/>
  <c r="H35" i="1"/>
  <c r="Q13" i="1"/>
  <c r="G20" i="1"/>
  <c r="O28" i="1"/>
  <c r="D35" i="1"/>
  <c r="M14" i="1"/>
  <c r="Q26" i="1"/>
  <c r="O18" i="1"/>
  <c r="F35" i="1"/>
  <c r="E35" i="1"/>
  <c r="G18" i="1"/>
  <c r="M28" i="1"/>
  <c r="Q23" i="1"/>
  <c r="Q25" i="1"/>
  <c r="C35" i="1"/>
  <c r="I35" i="1"/>
  <c r="L35" i="1" s="1"/>
  <c r="P28" i="1"/>
  <c r="L22" i="1"/>
  <c r="G22" i="1"/>
  <c r="P18" i="1"/>
  <c r="G28" i="1"/>
  <c r="Q33" i="1"/>
  <c r="P34" i="1"/>
  <c r="Q34" i="1" s="1"/>
  <c r="Q31" i="1"/>
  <c r="Q29" i="1"/>
  <c r="Q21" i="1"/>
  <c r="Q17" i="1"/>
  <c r="P14" i="1"/>
  <c r="O14" i="1"/>
  <c r="Q32" i="1"/>
  <c r="Q30" i="1"/>
  <c r="N28" i="1"/>
  <c r="Q22" i="1"/>
  <c r="Q19" i="1"/>
  <c r="Q16" i="1"/>
  <c r="Q15" i="1"/>
  <c r="N14" i="1"/>
  <c r="Q24" i="1"/>
  <c r="Q20" i="1"/>
  <c r="M18" i="1"/>
  <c r="G14" i="1"/>
  <c r="O35" i="1" l="1"/>
  <c r="Q28" i="1"/>
  <c r="G35" i="1"/>
  <c r="Q18" i="1"/>
  <c r="M35" i="1"/>
  <c r="P35" i="1"/>
  <c r="N35" i="1"/>
  <c r="Q14" i="1"/>
  <c r="Q35" i="1" l="1"/>
</calcChain>
</file>

<file path=xl/sharedStrings.xml><?xml version="1.0" encoding="utf-8"?>
<sst xmlns="http://schemas.openxmlformats.org/spreadsheetml/2006/main" count="52" uniqueCount="42">
  <si>
    <t>účet</t>
  </si>
  <si>
    <t>název</t>
  </si>
  <si>
    <t>ZŠ</t>
  </si>
  <si>
    <t>MŠ</t>
  </si>
  <si>
    <t>ŠD</t>
  </si>
  <si>
    <t>ŠJ</t>
  </si>
  <si>
    <t>celkem</t>
  </si>
  <si>
    <t>učebnice,knihy, školní potřeby</t>
  </si>
  <si>
    <t>předplatné novin a časopisů</t>
  </si>
  <si>
    <t>čistící a hygienické prostředky</t>
  </si>
  <si>
    <t>ostatní spotřeba materiálu</t>
  </si>
  <si>
    <t>kancelářské potřeby</t>
  </si>
  <si>
    <t>hodnocení žáků</t>
  </si>
  <si>
    <t>DDHM v podrozvahové evidenci</t>
  </si>
  <si>
    <t>spotřeba materiálu celkem</t>
  </si>
  <si>
    <t>spotřeba el. Energie</t>
  </si>
  <si>
    <t>spotřeba vody</t>
  </si>
  <si>
    <t>spotřeba plynu</t>
  </si>
  <si>
    <t>energie celkem</t>
  </si>
  <si>
    <t>opravy a udržování</t>
  </si>
  <si>
    <t>celkem opravy a udržování</t>
  </si>
  <si>
    <t xml:space="preserve">cestovné </t>
  </si>
  <si>
    <t>celkem cestovné</t>
  </si>
  <si>
    <t>bankovní poplatky</t>
  </si>
  <si>
    <t>revize</t>
  </si>
  <si>
    <t>poštovné</t>
  </si>
  <si>
    <t>telefonní poplatky</t>
  </si>
  <si>
    <t>ostatní režijní náklady</t>
  </si>
  <si>
    <t>celkem ostatní služby</t>
  </si>
  <si>
    <t>vzdělávání</t>
  </si>
  <si>
    <t>celkem vzdělávání</t>
  </si>
  <si>
    <t>pojištění</t>
  </si>
  <si>
    <t>celkem pojištění</t>
  </si>
  <si>
    <t>DDHM nad 3000</t>
  </si>
  <si>
    <t>celkem DDHM</t>
  </si>
  <si>
    <t>náklady celkem</t>
  </si>
  <si>
    <t>rozpočet na rok 2022</t>
  </si>
  <si>
    <t>rozpočet po změně</t>
  </si>
  <si>
    <t>Rozpočtové opatření 1/2022</t>
  </si>
  <si>
    <t>Základní škola a Mateřská škola Lipovec, okres Blansko, příspěvková organizace</t>
  </si>
  <si>
    <t>Mgr. Tomáš Vintr</t>
  </si>
  <si>
    <t>ředitel školy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</si>
</sst>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0" xfId="0" applyFont="1"/>
    <xf numFmtId="0" fontId="4" fillId="0" borderId="0" xfId="0" applyFont="1"/>
    <xf numFmtId="0" fontId="3" fillId="2" borderId="0" xfId="0" applyFont="1" applyFill="1"/>
    <xf numFmtId="0" fontId="3" fillId="0" borderId="0" xfId="0" applyFont="1"/>
    <xf numFmtId="0" fontId="6" fillId="0" borderId="0" xfId="0" applyFont="1" applyAlignment="1">
      <alignment vertical="center"/>
    </xf>
    <xf numFmtId="164" fontId="4" fillId="2" borderId="4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4" fillId="2" borderId="5" xfId="0" applyNumberFormat="1" applyFont="1" applyFill="1" applyBorder="1"/>
    <xf numFmtId="164" fontId="4" fillId="0" borderId="4" xfId="0" applyNumberFormat="1" applyFont="1" applyBorder="1"/>
    <xf numFmtId="164" fontId="4" fillId="0" borderId="0" xfId="0" applyNumberFormat="1" applyFont="1" applyBorder="1"/>
    <xf numFmtId="164" fontId="4" fillId="0" borderId="5" xfId="0" applyNumberFormat="1" applyFont="1" applyBorder="1"/>
    <xf numFmtId="164" fontId="5" fillId="2" borderId="4" xfId="0" applyNumberFormat="1" applyFont="1" applyFill="1" applyBorder="1"/>
    <xf numFmtId="164" fontId="5" fillId="2" borderId="0" xfId="0" applyNumberFormat="1" applyFont="1" applyFill="1" applyBorder="1"/>
    <xf numFmtId="164" fontId="5" fillId="2" borderId="5" xfId="0" applyNumberFormat="1" applyFont="1" applyFill="1" applyBorder="1"/>
    <xf numFmtId="164" fontId="5" fillId="0" borderId="6" xfId="0" applyNumberFormat="1" applyFont="1" applyBorder="1"/>
    <xf numFmtId="164" fontId="5" fillId="0" borderId="7" xfId="0" applyNumberFormat="1" applyFont="1" applyBorder="1"/>
    <xf numFmtId="164" fontId="5" fillId="0" borderId="8" xfId="0" applyNumberFormat="1" applyFont="1" applyBorder="1"/>
    <xf numFmtId="164" fontId="4" fillId="0" borderId="0" xfId="0" applyNumberFormat="1" applyFont="1" applyFill="1" applyBorder="1"/>
    <xf numFmtId="164" fontId="0" fillId="0" borderId="5" xfId="0" applyNumberFormat="1" applyBorder="1"/>
    <xf numFmtId="164" fontId="1" fillId="2" borderId="0" xfId="0" applyNumberFormat="1" applyFont="1" applyFill="1" applyBorder="1"/>
    <xf numFmtId="164" fontId="1" fillId="2" borderId="5" xfId="0" applyNumberFormat="1" applyFont="1" applyFill="1" applyBorder="1"/>
    <xf numFmtId="164" fontId="1" fillId="2" borderId="4" xfId="0" applyNumberFormat="1" applyFont="1" applyFill="1" applyBorder="1"/>
    <xf numFmtId="164" fontId="7" fillId="2" borderId="0" xfId="0" applyNumberFormat="1" applyFont="1" applyFill="1" applyBorder="1"/>
    <xf numFmtId="164" fontId="0" fillId="0" borderId="0" xfId="0" applyNumberFormat="1" applyFill="1" applyBorder="1"/>
    <xf numFmtId="164" fontId="0" fillId="0" borderId="0" xfId="0" applyNumberFormat="1" applyFont="1" applyFill="1" applyBorder="1"/>
    <xf numFmtId="164" fontId="1" fillId="0" borderId="6" xfId="0" applyNumberFormat="1" applyFont="1" applyBorder="1"/>
    <xf numFmtId="164" fontId="1" fillId="0" borderId="7" xfId="0" applyNumberFormat="1" applyFont="1" applyBorder="1"/>
    <xf numFmtId="164" fontId="1" fillId="0" borderId="8" xfId="0" applyNumberFormat="1" applyFont="1" applyBorder="1"/>
    <xf numFmtId="0" fontId="8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10F1F-61C9-40B1-A601-EF4D4CA0FB35}">
  <dimension ref="A1:Q40"/>
  <sheetViews>
    <sheetView tabSelected="1" workbookViewId="0">
      <selection sqref="A1:Q1"/>
    </sheetView>
  </sheetViews>
  <sheetFormatPr defaultRowHeight="14.4" x14ac:dyDescent="0.3"/>
  <cols>
    <col min="1" max="1" width="10" customWidth="1"/>
    <col min="2" max="2" width="26.44140625" customWidth="1"/>
    <col min="3" max="3" width="12.6640625" customWidth="1"/>
    <col min="4" max="4" width="10.77734375" customWidth="1"/>
    <col min="5" max="5" width="9.5546875" customWidth="1"/>
    <col min="6" max="6" width="10.6640625" customWidth="1"/>
    <col min="7" max="7" width="11.21875" customWidth="1"/>
    <col min="8" max="8" width="11.109375" bestFit="1" customWidth="1"/>
    <col min="9" max="9" width="9.44140625" bestFit="1" customWidth="1"/>
    <col min="11" max="11" width="9.77734375" customWidth="1"/>
    <col min="12" max="12" width="10.5546875" customWidth="1"/>
    <col min="13" max="13" width="11.5546875" customWidth="1"/>
    <col min="14" max="14" width="9.77734375" customWidth="1"/>
    <col min="16" max="16" width="9.88671875" customWidth="1"/>
    <col min="17" max="17" width="12.21875" customWidth="1"/>
  </cols>
  <sheetData>
    <row r="1" spans="1:17" ht="21" x14ac:dyDescent="0.4">
      <c r="A1" s="38" t="s">
        <v>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21" x14ac:dyDescent="0.4">
      <c r="A2" s="31"/>
    </row>
    <row r="3" spans="1:17" ht="15" thickBot="1" x14ac:dyDescent="0.35"/>
    <row r="4" spans="1:17" ht="14.4" customHeight="1" x14ac:dyDescent="0.3">
      <c r="B4" s="7"/>
      <c r="C4" s="32" t="s">
        <v>36</v>
      </c>
      <c r="D4" s="33"/>
      <c r="E4" s="33"/>
      <c r="F4" s="33"/>
      <c r="G4" s="34"/>
      <c r="H4" s="32" t="s">
        <v>38</v>
      </c>
      <c r="I4" s="33"/>
      <c r="J4" s="33"/>
      <c r="K4" s="33"/>
      <c r="L4" s="34"/>
      <c r="M4" s="32" t="s">
        <v>37</v>
      </c>
      <c r="N4" s="33"/>
      <c r="O4" s="33"/>
      <c r="P4" s="33"/>
      <c r="Q4" s="34"/>
    </row>
    <row r="5" spans="1:17" ht="14.4" customHeight="1" x14ac:dyDescent="0.3">
      <c r="A5" s="7"/>
      <c r="B5" s="7"/>
      <c r="C5" s="35"/>
      <c r="D5" s="36"/>
      <c r="E5" s="36"/>
      <c r="F5" s="36"/>
      <c r="G5" s="37"/>
      <c r="H5" s="35"/>
      <c r="I5" s="36"/>
      <c r="J5" s="36"/>
      <c r="K5" s="36"/>
      <c r="L5" s="37"/>
      <c r="M5" s="35"/>
      <c r="N5" s="36"/>
      <c r="O5" s="36"/>
      <c r="P5" s="36"/>
      <c r="Q5" s="37"/>
    </row>
    <row r="6" spans="1:17" x14ac:dyDescent="0.3">
      <c r="A6" s="1" t="s">
        <v>0</v>
      </c>
      <c r="B6" s="2" t="s">
        <v>1</v>
      </c>
      <c r="C6" s="8" t="s">
        <v>2</v>
      </c>
      <c r="D6" s="9" t="s">
        <v>3</v>
      </c>
      <c r="E6" s="9" t="s">
        <v>4</v>
      </c>
      <c r="F6" s="9" t="s">
        <v>5</v>
      </c>
      <c r="G6" s="10" t="s">
        <v>6</v>
      </c>
      <c r="H6" s="8" t="s">
        <v>2</v>
      </c>
      <c r="I6" s="9" t="s">
        <v>3</v>
      </c>
      <c r="J6" s="9" t="s">
        <v>4</v>
      </c>
      <c r="K6" s="9" t="s">
        <v>5</v>
      </c>
      <c r="L6" s="10" t="s">
        <v>6</v>
      </c>
      <c r="M6" s="8" t="s">
        <v>2</v>
      </c>
      <c r="N6" s="9" t="s">
        <v>3</v>
      </c>
      <c r="O6" s="9" t="s">
        <v>4</v>
      </c>
      <c r="P6" s="9" t="s">
        <v>5</v>
      </c>
      <c r="Q6" s="10" t="s">
        <v>6</v>
      </c>
    </row>
    <row r="7" spans="1:17" x14ac:dyDescent="0.3">
      <c r="A7" s="3">
        <v>501012</v>
      </c>
      <c r="B7" s="4" t="s">
        <v>7</v>
      </c>
      <c r="C7" s="11">
        <v>6000</v>
      </c>
      <c r="D7" s="12">
        <v>6000</v>
      </c>
      <c r="E7" s="12">
        <v>0</v>
      </c>
      <c r="F7" s="12">
        <v>0</v>
      </c>
      <c r="G7" s="13">
        <f>SUM(C7:F7)</f>
        <v>12000</v>
      </c>
      <c r="H7" s="11">
        <v>0</v>
      </c>
      <c r="I7" s="12">
        <v>0</v>
      </c>
      <c r="J7" s="20">
        <v>0</v>
      </c>
      <c r="K7" s="20">
        <v>0</v>
      </c>
      <c r="L7" s="21">
        <f>H7+I7+J7+K7</f>
        <v>0</v>
      </c>
      <c r="M7" s="11">
        <f>C7+H7</f>
        <v>6000</v>
      </c>
      <c r="N7" s="12">
        <f>D7+I7</f>
        <v>6000</v>
      </c>
      <c r="O7" s="20">
        <f>E7+J7</f>
        <v>0</v>
      </c>
      <c r="P7" s="20">
        <f>F7+K7</f>
        <v>0</v>
      </c>
      <c r="Q7" s="21">
        <f>G7+L7</f>
        <v>12000</v>
      </c>
    </row>
    <row r="8" spans="1:17" x14ac:dyDescent="0.3">
      <c r="A8" s="3">
        <v>501015</v>
      </c>
      <c r="B8" s="4" t="s">
        <v>8</v>
      </c>
      <c r="C8" s="11">
        <v>2600</v>
      </c>
      <c r="D8" s="12">
        <v>6000</v>
      </c>
      <c r="E8" s="12">
        <v>0</v>
      </c>
      <c r="F8" s="12">
        <v>0</v>
      </c>
      <c r="G8" s="13">
        <f t="shared" ref="G8:G32" si="0">SUM(C8:F8)</f>
        <v>8600</v>
      </c>
      <c r="H8" s="11">
        <v>0</v>
      </c>
      <c r="I8" s="12">
        <v>0</v>
      </c>
      <c r="J8" s="20">
        <v>0</v>
      </c>
      <c r="K8" s="20">
        <v>0</v>
      </c>
      <c r="L8" s="21">
        <f t="shared" ref="L8:L35" si="1">H8+I8+J8+K8</f>
        <v>0</v>
      </c>
      <c r="M8" s="11">
        <f t="shared" ref="M8:M13" si="2">C8+H8</f>
        <v>2600</v>
      </c>
      <c r="N8" s="12">
        <f t="shared" ref="N8:N13" si="3">D8+I8</f>
        <v>6000</v>
      </c>
      <c r="O8" s="20">
        <f t="shared" ref="O8:O13" si="4">E8+J8</f>
        <v>0</v>
      </c>
      <c r="P8" s="20">
        <f t="shared" ref="P8:P13" si="5">F8+K8</f>
        <v>0</v>
      </c>
      <c r="Q8" s="21">
        <f t="shared" ref="Q8:Q13" si="6">G8+L8</f>
        <v>8600</v>
      </c>
    </row>
    <row r="9" spans="1:17" x14ac:dyDescent="0.3">
      <c r="A9" s="3">
        <v>501016</v>
      </c>
      <c r="B9" s="4" t="s">
        <v>9</v>
      </c>
      <c r="C9" s="11">
        <v>55000</v>
      </c>
      <c r="D9" s="12">
        <v>27000</v>
      </c>
      <c r="E9" s="12">
        <v>0</v>
      </c>
      <c r="F9" s="12">
        <v>18000</v>
      </c>
      <c r="G9" s="13">
        <f t="shared" si="0"/>
        <v>100000</v>
      </c>
      <c r="H9" s="11">
        <v>0</v>
      </c>
      <c r="I9" s="12">
        <v>-10000</v>
      </c>
      <c r="J9" s="20">
        <v>0</v>
      </c>
      <c r="K9" s="20">
        <v>0</v>
      </c>
      <c r="L9" s="21">
        <f t="shared" si="1"/>
        <v>-10000</v>
      </c>
      <c r="M9" s="11">
        <f t="shared" si="2"/>
        <v>55000</v>
      </c>
      <c r="N9" s="12">
        <f t="shared" si="3"/>
        <v>17000</v>
      </c>
      <c r="O9" s="20">
        <f t="shared" si="4"/>
        <v>0</v>
      </c>
      <c r="P9" s="20">
        <f t="shared" si="5"/>
        <v>18000</v>
      </c>
      <c r="Q9" s="21">
        <f t="shared" si="6"/>
        <v>90000</v>
      </c>
    </row>
    <row r="10" spans="1:17" x14ac:dyDescent="0.3">
      <c r="A10" s="3">
        <v>501020</v>
      </c>
      <c r="B10" s="4" t="s">
        <v>10</v>
      </c>
      <c r="C10" s="11">
        <v>30000</v>
      </c>
      <c r="D10" s="12">
        <v>3000</v>
      </c>
      <c r="E10" s="12">
        <v>5000</v>
      </c>
      <c r="F10" s="12">
        <v>3000</v>
      </c>
      <c r="G10" s="13">
        <f t="shared" si="0"/>
        <v>41000</v>
      </c>
      <c r="H10" s="11">
        <v>0</v>
      </c>
      <c r="I10" s="12">
        <v>0</v>
      </c>
      <c r="J10" s="20">
        <v>0</v>
      </c>
      <c r="K10" s="20">
        <v>0</v>
      </c>
      <c r="L10" s="21">
        <f t="shared" si="1"/>
        <v>0</v>
      </c>
      <c r="M10" s="11">
        <f t="shared" si="2"/>
        <v>30000</v>
      </c>
      <c r="N10" s="12">
        <f t="shared" si="3"/>
        <v>3000</v>
      </c>
      <c r="O10" s="20">
        <f t="shared" si="4"/>
        <v>5000</v>
      </c>
      <c r="P10" s="20">
        <f t="shared" si="5"/>
        <v>3000</v>
      </c>
      <c r="Q10" s="21">
        <f t="shared" si="6"/>
        <v>41000</v>
      </c>
    </row>
    <row r="11" spans="1:17" x14ac:dyDescent="0.3">
      <c r="A11" s="3">
        <v>501021</v>
      </c>
      <c r="B11" s="4" t="s">
        <v>11</v>
      </c>
      <c r="C11" s="11">
        <v>50000</v>
      </c>
      <c r="D11" s="12">
        <v>15000</v>
      </c>
      <c r="E11" s="12">
        <v>2000</v>
      </c>
      <c r="F11" s="12">
        <v>4000</v>
      </c>
      <c r="G11" s="13">
        <f t="shared" si="0"/>
        <v>71000</v>
      </c>
      <c r="H11" s="11">
        <v>0</v>
      </c>
      <c r="I11" s="12">
        <v>-10000</v>
      </c>
      <c r="J11" s="20">
        <v>0</v>
      </c>
      <c r="K11" s="20">
        <v>0</v>
      </c>
      <c r="L11" s="21">
        <f t="shared" si="1"/>
        <v>-10000</v>
      </c>
      <c r="M11" s="11">
        <f t="shared" si="2"/>
        <v>50000</v>
      </c>
      <c r="N11" s="12">
        <f t="shared" si="3"/>
        <v>5000</v>
      </c>
      <c r="O11" s="20">
        <f t="shared" si="4"/>
        <v>2000</v>
      </c>
      <c r="P11" s="20">
        <f t="shared" si="5"/>
        <v>4000</v>
      </c>
      <c r="Q11" s="21">
        <f t="shared" si="6"/>
        <v>61000</v>
      </c>
    </row>
    <row r="12" spans="1:17" x14ac:dyDescent="0.3">
      <c r="A12" s="3">
        <v>501022</v>
      </c>
      <c r="B12" s="4" t="s">
        <v>12</v>
      </c>
      <c r="C12" s="11">
        <v>5000</v>
      </c>
      <c r="D12" s="12">
        <v>0</v>
      </c>
      <c r="E12" s="12">
        <v>0</v>
      </c>
      <c r="F12" s="12">
        <v>0</v>
      </c>
      <c r="G12" s="13">
        <f t="shared" si="0"/>
        <v>5000</v>
      </c>
      <c r="H12" s="11">
        <v>0</v>
      </c>
      <c r="I12" s="12">
        <v>0</v>
      </c>
      <c r="J12" s="20">
        <v>0</v>
      </c>
      <c r="K12" s="20">
        <v>0</v>
      </c>
      <c r="L12" s="21">
        <f t="shared" si="1"/>
        <v>0</v>
      </c>
      <c r="M12" s="11">
        <f t="shared" si="2"/>
        <v>5000</v>
      </c>
      <c r="N12" s="12">
        <f t="shared" si="3"/>
        <v>0</v>
      </c>
      <c r="O12" s="20">
        <f t="shared" si="4"/>
        <v>0</v>
      </c>
      <c r="P12" s="20">
        <f t="shared" si="5"/>
        <v>0</v>
      </c>
      <c r="Q12" s="21">
        <f t="shared" si="6"/>
        <v>5000</v>
      </c>
    </row>
    <row r="13" spans="1:17" x14ac:dyDescent="0.3">
      <c r="A13" s="3">
        <v>501030</v>
      </c>
      <c r="B13" s="4" t="s">
        <v>13</v>
      </c>
      <c r="C13" s="11">
        <v>45000</v>
      </c>
      <c r="D13" s="12">
        <v>7000</v>
      </c>
      <c r="E13" s="12">
        <v>5000</v>
      </c>
      <c r="F13" s="12">
        <v>2000</v>
      </c>
      <c r="G13" s="13">
        <f t="shared" si="0"/>
        <v>59000</v>
      </c>
      <c r="H13" s="11">
        <v>0</v>
      </c>
      <c r="I13" s="12">
        <v>0</v>
      </c>
      <c r="J13" s="20">
        <v>0</v>
      </c>
      <c r="K13" s="20">
        <v>2600</v>
      </c>
      <c r="L13" s="21">
        <f t="shared" si="1"/>
        <v>2600</v>
      </c>
      <c r="M13" s="11">
        <f t="shared" si="2"/>
        <v>45000</v>
      </c>
      <c r="N13" s="12">
        <f t="shared" si="3"/>
        <v>7000</v>
      </c>
      <c r="O13" s="20">
        <f t="shared" si="4"/>
        <v>5000</v>
      </c>
      <c r="P13" s="20">
        <f t="shared" si="5"/>
        <v>4600</v>
      </c>
      <c r="Q13" s="21">
        <f t="shared" si="6"/>
        <v>61600</v>
      </c>
    </row>
    <row r="14" spans="1:17" x14ac:dyDescent="0.3">
      <c r="A14" s="5">
        <v>501</v>
      </c>
      <c r="B14" s="5" t="s">
        <v>14</v>
      </c>
      <c r="C14" s="14">
        <f>SUM(C7:C13)</f>
        <v>193600</v>
      </c>
      <c r="D14" s="15">
        <f>SUM(D7:D13)</f>
        <v>64000</v>
      </c>
      <c r="E14" s="15">
        <f>SUM(E7:E13)</f>
        <v>12000</v>
      </c>
      <c r="F14" s="15">
        <f>SUM(F7:F13)</f>
        <v>27000</v>
      </c>
      <c r="G14" s="16">
        <f t="shared" si="0"/>
        <v>296600</v>
      </c>
      <c r="H14" s="14">
        <f>SUM(H7:H13)</f>
        <v>0</v>
      </c>
      <c r="I14" s="22">
        <f>SUM(I7:I13)</f>
        <v>-20000</v>
      </c>
      <c r="J14" s="22">
        <f>SUM(J7:J13)</f>
        <v>0</v>
      </c>
      <c r="K14" s="22">
        <f>SUM(K7:K13)</f>
        <v>2600</v>
      </c>
      <c r="L14" s="23">
        <f t="shared" si="1"/>
        <v>-17400</v>
      </c>
      <c r="M14" s="14">
        <f>SUM(M7:M13)</f>
        <v>193600</v>
      </c>
      <c r="N14" s="22">
        <f>SUM(N7:N13)</f>
        <v>44000</v>
      </c>
      <c r="O14" s="22">
        <f>SUM(O7:O13)</f>
        <v>12000</v>
      </c>
      <c r="P14" s="22">
        <f>SUM(P7:P13)</f>
        <v>29600</v>
      </c>
      <c r="Q14" s="23">
        <f t="shared" ref="Q14:Q35" si="7">M14+N14+O14+P14</f>
        <v>279200</v>
      </c>
    </row>
    <row r="15" spans="1:17" x14ac:dyDescent="0.3">
      <c r="A15" s="3">
        <v>502010</v>
      </c>
      <c r="B15" s="4" t="s">
        <v>15</v>
      </c>
      <c r="C15" s="11">
        <v>140000</v>
      </c>
      <c r="D15" s="12">
        <v>35000</v>
      </c>
      <c r="E15" s="12">
        <v>0</v>
      </c>
      <c r="F15" s="12">
        <v>62000</v>
      </c>
      <c r="G15" s="13">
        <f t="shared" si="0"/>
        <v>237000</v>
      </c>
      <c r="H15" s="11">
        <v>0</v>
      </c>
      <c r="I15" s="12">
        <v>33000</v>
      </c>
      <c r="J15" s="20">
        <v>0</v>
      </c>
      <c r="K15" s="20">
        <v>0</v>
      </c>
      <c r="L15" s="21">
        <f t="shared" si="1"/>
        <v>33000</v>
      </c>
      <c r="M15" s="11">
        <f>C15+H15</f>
        <v>140000</v>
      </c>
      <c r="N15" s="12">
        <f>D15+I15</f>
        <v>68000</v>
      </c>
      <c r="O15" s="20">
        <f>E15+J15</f>
        <v>0</v>
      </c>
      <c r="P15" s="20">
        <f>F15+K15</f>
        <v>62000</v>
      </c>
      <c r="Q15" s="21">
        <f t="shared" si="7"/>
        <v>270000</v>
      </c>
    </row>
    <row r="16" spans="1:17" x14ac:dyDescent="0.3">
      <c r="A16" s="3">
        <v>502020</v>
      </c>
      <c r="B16" s="4" t="s">
        <v>16</v>
      </c>
      <c r="C16" s="11">
        <v>40000</v>
      </c>
      <c r="D16" s="12">
        <v>20000</v>
      </c>
      <c r="E16" s="12">
        <v>0</v>
      </c>
      <c r="F16" s="12">
        <v>18000</v>
      </c>
      <c r="G16" s="13">
        <f t="shared" si="0"/>
        <v>78000</v>
      </c>
      <c r="H16" s="11">
        <v>0</v>
      </c>
      <c r="I16" s="12">
        <v>0</v>
      </c>
      <c r="J16" s="20">
        <v>0</v>
      </c>
      <c r="K16" s="20">
        <v>0</v>
      </c>
      <c r="L16" s="21">
        <f t="shared" si="1"/>
        <v>0</v>
      </c>
      <c r="M16" s="11">
        <f t="shared" ref="M16:M17" si="8">C16+H16</f>
        <v>40000</v>
      </c>
      <c r="N16" s="12">
        <f t="shared" ref="N16:N17" si="9">D16+I16</f>
        <v>20000</v>
      </c>
      <c r="O16" s="20">
        <f t="shared" ref="O16:O17" si="10">E16+J16</f>
        <v>0</v>
      </c>
      <c r="P16" s="20">
        <f t="shared" ref="P16:P17" si="11">F16+K16</f>
        <v>18000</v>
      </c>
      <c r="Q16" s="21">
        <f t="shared" si="7"/>
        <v>78000</v>
      </c>
    </row>
    <row r="17" spans="1:17" x14ac:dyDescent="0.3">
      <c r="A17" s="3">
        <v>502030</v>
      </c>
      <c r="B17" s="4" t="s">
        <v>17</v>
      </c>
      <c r="C17" s="11">
        <v>345000</v>
      </c>
      <c r="D17" s="12">
        <v>69000</v>
      </c>
      <c r="E17" s="12">
        <v>0</v>
      </c>
      <c r="F17" s="12">
        <v>34500</v>
      </c>
      <c r="G17" s="13">
        <f t="shared" si="0"/>
        <v>448500</v>
      </c>
      <c r="H17" s="11">
        <v>0</v>
      </c>
      <c r="I17" s="12">
        <v>0</v>
      </c>
      <c r="J17" s="20">
        <v>0</v>
      </c>
      <c r="K17" s="20">
        <v>0</v>
      </c>
      <c r="L17" s="21">
        <f t="shared" si="1"/>
        <v>0</v>
      </c>
      <c r="M17" s="11">
        <f t="shared" si="8"/>
        <v>345000</v>
      </c>
      <c r="N17" s="12">
        <f t="shared" si="9"/>
        <v>69000</v>
      </c>
      <c r="O17" s="20">
        <f t="shared" si="10"/>
        <v>0</v>
      </c>
      <c r="P17" s="20">
        <f t="shared" si="11"/>
        <v>34500</v>
      </c>
      <c r="Q17" s="21">
        <f t="shared" si="7"/>
        <v>448500</v>
      </c>
    </row>
    <row r="18" spans="1:17" x14ac:dyDescent="0.3">
      <c r="A18" s="5">
        <v>502</v>
      </c>
      <c r="B18" s="5" t="s">
        <v>18</v>
      </c>
      <c r="C18" s="14">
        <f>SUM(C15:C17)</f>
        <v>525000</v>
      </c>
      <c r="D18" s="15">
        <f>SUM(D15:D17)</f>
        <v>124000</v>
      </c>
      <c r="E18" s="15">
        <v>0</v>
      </c>
      <c r="F18" s="15">
        <f>SUM(F15:F17)</f>
        <v>114500</v>
      </c>
      <c r="G18" s="16">
        <f t="shared" si="0"/>
        <v>763500</v>
      </c>
      <c r="H18" s="24">
        <f>SUM(H15:H17)</f>
        <v>0</v>
      </c>
      <c r="I18" s="22">
        <f>SUM(I15:I17)</f>
        <v>33000</v>
      </c>
      <c r="J18" s="22">
        <f>SUM(J15:J17)</f>
        <v>0</v>
      </c>
      <c r="K18" s="22">
        <f>SUM(K15:K17)</f>
        <v>0</v>
      </c>
      <c r="L18" s="23">
        <f t="shared" si="1"/>
        <v>33000</v>
      </c>
      <c r="M18" s="24">
        <f>SUM(M15:M17)</f>
        <v>525000</v>
      </c>
      <c r="N18" s="22">
        <f>SUM(N15:N17)</f>
        <v>157000</v>
      </c>
      <c r="O18" s="22">
        <f>SUM(O15:O17)</f>
        <v>0</v>
      </c>
      <c r="P18" s="22">
        <f>SUM(P15:P17)</f>
        <v>114500</v>
      </c>
      <c r="Q18" s="23">
        <f t="shared" si="7"/>
        <v>796500</v>
      </c>
    </row>
    <row r="19" spans="1:17" x14ac:dyDescent="0.3">
      <c r="A19" s="3">
        <v>511000</v>
      </c>
      <c r="B19" s="4" t="s">
        <v>19</v>
      </c>
      <c r="C19" s="11">
        <v>210000</v>
      </c>
      <c r="D19" s="12">
        <v>15000</v>
      </c>
      <c r="E19" s="12">
        <v>30000</v>
      </c>
      <c r="F19" s="12">
        <v>35000</v>
      </c>
      <c r="G19" s="13">
        <f t="shared" si="0"/>
        <v>290000</v>
      </c>
      <c r="H19" s="11">
        <v>-55000</v>
      </c>
      <c r="I19" s="12">
        <v>0</v>
      </c>
      <c r="J19" s="20">
        <v>0</v>
      </c>
      <c r="K19" s="20">
        <v>-10600</v>
      </c>
      <c r="L19" s="21">
        <f t="shared" si="1"/>
        <v>-65600</v>
      </c>
      <c r="M19" s="11">
        <f>C19+H19</f>
        <v>155000</v>
      </c>
      <c r="N19" s="12">
        <f>D19+I19</f>
        <v>15000</v>
      </c>
      <c r="O19" s="20">
        <f>E19+J19</f>
        <v>30000</v>
      </c>
      <c r="P19" s="20">
        <f>F19+K19</f>
        <v>24400</v>
      </c>
      <c r="Q19" s="21">
        <f t="shared" si="7"/>
        <v>224400</v>
      </c>
    </row>
    <row r="20" spans="1:17" x14ac:dyDescent="0.3">
      <c r="A20" s="5">
        <v>511</v>
      </c>
      <c r="B20" s="5" t="s">
        <v>20</v>
      </c>
      <c r="C20" s="14">
        <f>C19</f>
        <v>210000</v>
      </c>
      <c r="D20" s="15">
        <f>D19</f>
        <v>15000</v>
      </c>
      <c r="E20" s="15">
        <f>E19</f>
        <v>30000</v>
      </c>
      <c r="F20" s="15">
        <f>F19</f>
        <v>35000</v>
      </c>
      <c r="G20" s="16">
        <f>SUM(C20:F20)</f>
        <v>290000</v>
      </c>
      <c r="H20" s="24">
        <f>H19</f>
        <v>-55000</v>
      </c>
      <c r="I20" s="22">
        <f>I19</f>
        <v>0</v>
      </c>
      <c r="J20" s="22">
        <f>J19</f>
        <v>0</v>
      </c>
      <c r="K20" s="22">
        <f>K19</f>
        <v>-10600</v>
      </c>
      <c r="L20" s="23">
        <f t="shared" si="1"/>
        <v>-65600</v>
      </c>
      <c r="M20" s="24">
        <f>M19</f>
        <v>155000</v>
      </c>
      <c r="N20" s="22">
        <f>N19</f>
        <v>15000</v>
      </c>
      <c r="O20" s="22">
        <f>O19</f>
        <v>30000</v>
      </c>
      <c r="P20" s="22">
        <f>P19</f>
        <v>24400</v>
      </c>
      <c r="Q20" s="23">
        <f t="shared" si="7"/>
        <v>224400</v>
      </c>
    </row>
    <row r="21" spans="1:17" x14ac:dyDescent="0.3">
      <c r="A21" s="3">
        <v>512010</v>
      </c>
      <c r="B21" s="4" t="s">
        <v>21</v>
      </c>
      <c r="C21" s="11">
        <v>1000</v>
      </c>
      <c r="D21" s="12">
        <v>0</v>
      </c>
      <c r="E21" s="12">
        <v>0</v>
      </c>
      <c r="F21" s="12">
        <v>0</v>
      </c>
      <c r="G21" s="13">
        <f t="shared" si="0"/>
        <v>1000</v>
      </c>
      <c r="H21" s="11">
        <v>5000</v>
      </c>
      <c r="I21" s="12">
        <v>0</v>
      </c>
      <c r="J21" s="20">
        <v>0</v>
      </c>
      <c r="K21" s="20">
        <v>0</v>
      </c>
      <c r="L21" s="21">
        <f t="shared" si="1"/>
        <v>5000</v>
      </c>
      <c r="M21" s="11">
        <f>C21+H21</f>
        <v>6000</v>
      </c>
      <c r="N21" s="12">
        <f>D21+I21</f>
        <v>0</v>
      </c>
      <c r="O21" s="20">
        <f>E21+J21</f>
        <v>0</v>
      </c>
      <c r="P21" s="20">
        <f>F21+K21</f>
        <v>0</v>
      </c>
      <c r="Q21" s="21">
        <f t="shared" si="7"/>
        <v>6000</v>
      </c>
    </row>
    <row r="22" spans="1:17" x14ac:dyDescent="0.3">
      <c r="A22" s="5">
        <v>512</v>
      </c>
      <c r="B22" s="5" t="s">
        <v>22</v>
      </c>
      <c r="C22" s="14">
        <f>C21</f>
        <v>1000</v>
      </c>
      <c r="D22" s="15">
        <f>D21</f>
        <v>0</v>
      </c>
      <c r="E22" s="15">
        <f>E21</f>
        <v>0</v>
      </c>
      <c r="F22" s="15">
        <f>F21</f>
        <v>0</v>
      </c>
      <c r="G22" s="16">
        <f>SUM(C22:F22)</f>
        <v>1000</v>
      </c>
      <c r="H22" s="24">
        <f>H21</f>
        <v>5000</v>
      </c>
      <c r="I22" s="22">
        <f>I21</f>
        <v>0</v>
      </c>
      <c r="J22" s="22">
        <f>J21</f>
        <v>0</v>
      </c>
      <c r="K22" s="25">
        <f>K21</f>
        <v>0</v>
      </c>
      <c r="L22" s="23">
        <f t="shared" si="1"/>
        <v>5000</v>
      </c>
      <c r="M22" s="24">
        <f>M21</f>
        <v>6000</v>
      </c>
      <c r="N22" s="22">
        <f>N21</f>
        <v>0</v>
      </c>
      <c r="O22" s="22">
        <f>O21</f>
        <v>0</v>
      </c>
      <c r="P22" s="25">
        <f>P21</f>
        <v>0</v>
      </c>
      <c r="Q22" s="23">
        <f t="shared" si="7"/>
        <v>6000</v>
      </c>
    </row>
    <row r="23" spans="1:17" x14ac:dyDescent="0.3">
      <c r="A23" s="3">
        <v>518001</v>
      </c>
      <c r="B23" s="4" t="s">
        <v>23</v>
      </c>
      <c r="C23" s="11">
        <v>10000</v>
      </c>
      <c r="D23" s="12">
        <v>0</v>
      </c>
      <c r="E23" s="12">
        <v>0</v>
      </c>
      <c r="F23" s="12">
        <v>0</v>
      </c>
      <c r="G23" s="13">
        <f t="shared" si="0"/>
        <v>10000</v>
      </c>
      <c r="H23" s="11">
        <v>0</v>
      </c>
      <c r="I23" s="12">
        <v>0</v>
      </c>
      <c r="J23" s="20">
        <v>0</v>
      </c>
      <c r="K23" s="20">
        <v>0</v>
      </c>
      <c r="L23" s="21">
        <f t="shared" si="1"/>
        <v>0</v>
      </c>
      <c r="M23" s="11">
        <f>C23+H23</f>
        <v>10000</v>
      </c>
      <c r="N23" s="12">
        <f>D23+I23</f>
        <v>0</v>
      </c>
      <c r="O23" s="20">
        <f>E23+J23</f>
        <v>0</v>
      </c>
      <c r="P23" s="20">
        <f>F23+K23</f>
        <v>0</v>
      </c>
      <c r="Q23" s="21">
        <f t="shared" si="7"/>
        <v>10000</v>
      </c>
    </row>
    <row r="24" spans="1:17" x14ac:dyDescent="0.3">
      <c r="A24" s="3">
        <v>518010</v>
      </c>
      <c r="B24" s="4" t="s">
        <v>24</v>
      </c>
      <c r="C24" s="11">
        <v>75000</v>
      </c>
      <c r="D24" s="12">
        <v>15000</v>
      </c>
      <c r="E24" s="12">
        <v>0</v>
      </c>
      <c r="F24" s="12">
        <v>0</v>
      </c>
      <c r="G24" s="13">
        <f t="shared" si="0"/>
        <v>90000</v>
      </c>
      <c r="H24" s="11">
        <v>0</v>
      </c>
      <c r="I24" s="26">
        <v>0</v>
      </c>
      <c r="J24" s="27">
        <v>0</v>
      </c>
      <c r="K24" s="20">
        <v>3000</v>
      </c>
      <c r="L24" s="21">
        <f t="shared" si="1"/>
        <v>3000</v>
      </c>
      <c r="M24" s="11">
        <f t="shared" ref="M24:M27" si="12">C24+H24</f>
        <v>75000</v>
      </c>
      <c r="N24" s="12">
        <f t="shared" ref="N24:N27" si="13">D24+I24</f>
        <v>15000</v>
      </c>
      <c r="O24" s="20">
        <f t="shared" ref="O24:O27" si="14">E24+J24</f>
        <v>0</v>
      </c>
      <c r="P24" s="20">
        <f t="shared" ref="P24:P27" si="15">F24+K24</f>
        <v>3000</v>
      </c>
      <c r="Q24" s="21">
        <f t="shared" si="7"/>
        <v>93000</v>
      </c>
    </row>
    <row r="25" spans="1:17" x14ac:dyDescent="0.3">
      <c r="A25" s="3">
        <v>518011</v>
      </c>
      <c r="B25" s="4" t="s">
        <v>25</v>
      </c>
      <c r="C25" s="11">
        <v>1000</v>
      </c>
      <c r="D25" s="12">
        <v>0</v>
      </c>
      <c r="E25" s="12">
        <v>0</v>
      </c>
      <c r="F25" s="12">
        <v>0</v>
      </c>
      <c r="G25" s="13">
        <f t="shared" si="0"/>
        <v>1000</v>
      </c>
      <c r="H25" s="11">
        <v>0</v>
      </c>
      <c r="I25" s="12">
        <v>0</v>
      </c>
      <c r="J25" s="20">
        <v>0</v>
      </c>
      <c r="K25" s="20">
        <v>0</v>
      </c>
      <c r="L25" s="21">
        <f t="shared" si="1"/>
        <v>0</v>
      </c>
      <c r="M25" s="11">
        <f t="shared" si="12"/>
        <v>1000</v>
      </c>
      <c r="N25" s="12">
        <f t="shared" si="13"/>
        <v>0</v>
      </c>
      <c r="O25" s="20">
        <f t="shared" si="14"/>
        <v>0</v>
      </c>
      <c r="P25" s="20">
        <f t="shared" si="15"/>
        <v>0</v>
      </c>
      <c r="Q25" s="21">
        <f t="shared" si="7"/>
        <v>1000</v>
      </c>
    </row>
    <row r="26" spans="1:17" x14ac:dyDescent="0.3">
      <c r="A26" s="3">
        <v>518013</v>
      </c>
      <c r="B26" s="4" t="s">
        <v>26</v>
      </c>
      <c r="C26" s="11">
        <v>21000</v>
      </c>
      <c r="D26" s="12">
        <v>7400</v>
      </c>
      <c r="E26" s="12">
        <v>1000</v>
      </c>
      <c r="F26" s="12">
        <v>2500</v>
      </c>
      <c r="G26" s="13">
        <f t="shared" si="0"/>
        <v>31900</v>
      </c>
      <c r="H26" s="11">
        <v>0</v>
      </c>
      <c r="I26" s="26">
        <v>0</v>
      </c>
      <c r="J26" s="27">
        <v>0</v>
      </c>
      <c r="K26" s="20">
        <v>0</v>
      </c>
      <c r="L26" s="21">
        <f t="shared" si="1"/>
        <v>0</v>
      </c>
      <c r="M26" s="11">
        <f t="shared" si="12"/>
        <v>21000</v>
      </c>
      <c r="N26" s="12">
        <f t="shared" si="13"/>
        <v>7400</v>
      </c>
      <c r="O26" s="20">
        <f t="shared" si="14"/>
        <v>1000</v>
      </c>
      <c r="P26" s="20">
        <f t="shared" si="15"/>
        <v>2500</v>
      </c>
      <c r="Q26" s="21">
        <f t="shared" si="7"/>
        <v>31900</v>
      </c>
    </row>
    <row r="27" spans="1:17" x14ac:dyDescent="0.3">
      <c r="A27" s="3">
        <v>518018</v>
      </c>
      <c r="B27" s="4" t="s">
        <v>27</v>
      </c>
      <c r="C27" s="11">
        <v>120000</v>
      </c>
      <c r="D27" s="12">
        <v>12000</v>
      </c>
      <c r="E27" s="12">
        <v>2000</v>
      </c>
      <c r="F27" s="12">
        <v>21000</v>
      </c>
      <c r="G27" s="13">
        <f t="shared" si="0"/>
        <v>155000</v>
      </c>
      <c r="H27" s="11">
        <v>50000</v>
      </c>
      <c r="I27" s="12">
        <v>0</v>
      </c>
      <c r="J27" s="20">
        <v>0</v>
      </c>
      <c r="K27" s="20">
        <v>5000</v>
      </c>
      <c r="L27" s="21">
        <f t="shared" si="1"/>
        <v>55000</v>
      </c>
      <c r="M27" s="11">
        <f t="shared" si="12"/>
        <v>170000</v>
      </c>
      <c r="N27" s="12">
        <f t="shared" si="13"/>
        <v>12000</v>
      </c>
      <c r="O27" s="20">
        <f t="shared" si="14"/>
        <v>2000</v>
      </c>
      <c r="P27" s="20">
        <f t="shared" si="15"/>
        <v>26000</v>
      </c>
      <c r="Q27" s="21">
        <f t="shared" si="7"/>
        <v>210000</v>
      </c>
    </row>
    <row r="28" spans="1:17" x14ac:dyDescent="0.3">
      <c r="A28" s="5">
        <v>518</v>
      </c>
      <c r="B28" s="5" t="s">
        <v>28</v>
      </c>
      <c r="C28" s="14">
        <f t="shared" ref="C28:K28" si="16">SUM(C23:C27)</f>
        <v>227000</v>
      </c>
      <c r="D28" s="15">
        <f t="shared" si="16"/>
        <v>34400</v>
      </c>
      <c r="E28" s="15">
        <f t="shared" si="16"/>
        <v>3000</v>
      </c>
      <c r="F28" s="15">
        <f t="shared" si="16"/>
        <v>23500</v>
      </c>
      <c r="G28" s="16">
        <f t="shared" si="16"/>
        <v>287900</v>
      </c>
      <c r="H28" s="24">
        <f t="shared" si="16"/>
        <v>50000</v>
      </c>
      <c r="I28" s="22">
        <f t="shared" si="16"/>
        <v>0</v>
      </c>
      <c r="J28" s="22">
        <f t="shared" si="16"/>
        <v>0</v>
      </c>
      <c r="K28" s="22">
        <f t="shared" si="16"/>
        <v>8000</v>
      </c>
      <c r="L28" s="23">
        <f t="shared" si="1"/>
        <v>58000</v>
      </c>
      <c r="M28" s="24">
        <f>SUM(M23:M27)</f>
        <v>277000</v>
      </c>
      <c r="N28" s="22">
        <f>SUM(N23:N27)</f>
        <v>34400</v>
      </c>
      <c r="O28" s="22">
        <f>SUM(O23:O27)</f>
        <v>3000</v>
      </c>
      <c r="P28" s="22">
        <f>SUM(P23:P27)</f>
        <v>31500</v>
      </c>
      <c r="Q28" s="23">
        <f t="shared" si="7"/>
        <v>345900</v>
      </c>
    </row>
    <row r="29" spans="1:17" x14ac:dyDescent="0.3">
      <c r="A29" s="3">
        <v>527011</v>
      </c>
      <c r="B29" s="4" t="s">
        <v>29</v>
      </c>
      <c r="C29" s="11">
        <v>10000</v>
      </c>
      <c r="D29" s="12">
        <v>0</v>
      </c>
      <c r="E29" s="12">
        <v>0</v>
      </c>
      <c r="F29" s="12">
        <v>0</v>
      </c>
      <c r="G29" s="13">
        <f t="shared" si="0"/>
        <v>10000</v>
      </c>
      <c r="H29" s="11">
        <v>0</v>
      </c>
      <c r="I29" s="12">
        <v>0</v>
      </c>
      <c r="J29" s="20">
        <v>0</v>
      </c>
      <c r="K29" s="20">
        <v>0</v>
      </c>
      <c r="L29" s="21">
        <f t="shared" si="1"/>
        <v>0</v>
      </c>
      <c r="M29" s="11">
        <f>C29+H29</f>
        <v>10000</v>
      </c>
      <c r="N29" s="12">
        <f>D29+I29</f>
        <v>0</v>
      </c>
      <c r="O29" s="20">
        <f>E29+J29</f>
        <v>0</v>
      </c>
      <c r="P29" s="20">
        <f>F29+K29</f>
        <v>0</v>
      </c>
      <c r="Q29" s="21">
        <f t="shared" si="7"/>
        <v>10000</v>
      </c>
    </row>
    <row r="30" spans="1:17" x14ac:dyDescent="0.3">
      <c r="A30" s="5">
        <v>527</v>
      </c>
      <c r="B30" s="5" t="s">
        <v>30</v>
      </c>
      <c r="C30" s="14">
        <f>C29</f>
        <v>10000</v>
      </c>
      <c r="D30" s="15">
        <v>0</v>
      </c>
      <c r="E30" s="15">
        <v>0</v>
      </c>
      <c r="F30" s="15">
        <v>0</v>
      </c>
      <c r="G30" s="16">
        <f t="shared" si="0"/>
        <v>10000</v>
      </c>
      <c r="H30" s="24">
        <f>H29</f>
        <v>0</v>
      </c>
      <c r="I30" s="22">
        <f>I29</f>
        <v>0</v>
      </c>
      <c r="J30" s="22">
        <f>J29</f>
        <v>0</v>
      </c>
      <c r="K30" s="22">
        <f>K29</f>
        <v>0</v>
      </c>
      <c r="L30" s="23">
        <f t="shared" si="1"/>
        <v>0</v>
      </c>
      <c r="M30" s="24">
        <f>M29</f>
        <v>10000</v>
      </c>
      <c r="N30" s="22">
        <f>N29</f>
        <v>0</v>
      </c>
      <c r="O30" s="22">
        <f>O29</f>
        <v>0</v>
      </c>
      <c r="P30" s="22">
        <f>P29</f>
        <v>0</v>
      </c>
      <c r="Q30" s="23">
        <f t="shared" si="7"/>
        <v>10000</v>
      </c>
    </row>
    <row r="31" spans="1:17" x14ac:dyDescent="0.3">
      <c r="A31" s="3">
        <v>549010</v>
      </c>
      <c r="B31" s="4" t="s">
        <v>31</v>
      </c>
      <c r="C31" s="11">
        <v>48000</v>
      </c>
      <c r="D31" s="12">
        <v>0</v>
      </c>
      <c r="E31" s="12">
        <v>0</v>
      </c>
      <c r="F31" s="12">
        <v>0</v>
      </c>
      <c r="G31" s="13">
        <f t="shared" si="0"/>
        <v>48000</v>
      </c>
      <c r="H31" s="11">
        <v>0</v>
      </c>
      <c r="I31" s="12">
        <v>0</v>
      </c>
      <c r="J31" s="20">
        <v>0</v>
      </c>
      <c r="K31" s="20">
        <v>0</v>
      </c>
      <c r="L31" s="21">
        <f t="shared" si="1"/>
        <v>0</v>
      </c>
      <c r="M31" s="11">
        <f>C31+H31</f>
        <v>48000</v>
      </c>
      <c r="N31" s="12">
        <f>D31+I31</f>
        <v>0</v>
      </c>
      <c r="O31" s="20">
        <f>E31+J31</f>
        <v>0</v>
      </c>
      <c r="P31" s="20">
        <f>F31+K31</f>
        <v>0</v>
      </c>
      <c r="Q31" s="21">
        <f t="shared" si="7"/>
        <v>48000</v>
      </c>
    </row>
    <row r="32" spans="1:17" x14ac:dyDescent="0.3">
      <c r="A32" s="5">
        <v>549</v>
      </c>
      <c r="B32" s="5" t="s">
        <v>32</v>
      </c>
      <c r="C32" s="14">
        <f>C31</f>
        <v>48000</v>
      </c>
      <c r="D32" s="15">
        <v>0</v>
      </c>
      <c r="E32" s="15">
        <v>0</v>
      </c>
      <c r="F32" s="15">
        <v>0</v>
      </c>
      <c r="G32" s="16">
        <f t="shared" si="0"/>
        <v>48000</v>
      </c>
      <c r="H32" s="24">
        <f>H31</f>
        <v>0</v>
      </c>
      <c r="I32" s="22">
        <f>I31</f>
        <v>0</v>
      </c>
      <c r="J32" s="22">
        <f>J31</f>
        <v>0</v>
      </c>
      <c r="K32" s="22">
        <f>K31</f>
        <v>0</v>
      </c>
      <c r="L32" s="23">
        <f t="shared" si="1"/>
        <v>0</v>
      </c>
      <c r="M32" s="24">
        <f>M31</f>
        <v>48000</v>
      </c>
      <c r="N32" s="22">
        <f>N31</f>
        <v>0</v>
      </c>
      <c r="O32" s="22">
        <f>O31</f>
        <v>0</v>
      </c>
      <c r="P32" s="22">
        <f>P31</f>
        <v>0</v>
      </c>
      <c r="Q32" s="23">
        <f t="shared" si="7"/>
        <v>48000</v>
      </c>
    </row>
    <row r="33" spans="1:17" x14ac:dyDescent="0.3">
      <c r="A33" s="3">
        <v>558010</v>
      </c>
      <c r="B33" s="4" t="s">
        <v>33</v>
      </c>
      <c r="C33" s="11">
        <v>70000</v>
      </c>
      <c r="D33" s="12">
        <v>23000</v>
      </c>
      <c r="E33" s="12">
        <v>0</v>
      </c>
      <c r="F33" s="12">
        <v>10000</v>
      </c>
      <c r="G33" s="13">
        <f>C33+D33+E33+F33</f>
        <v>103000</v>
      </c>
      <c r="H33" s="11">
        <v>0</v>
      </c>
      <c r="I33" s="12">
        <v>-13000</v>
      </c>
      <c r="J33" s="20">
        <v>0</v>
      </c>
      <c r="K33" s="20">
        <v>0</v>
      </c>
      <c r="L33" s="21">
        <f t="shared" si="1"/>
        <v>-13000</v>
      </c>
      <c r="M33" s="11">
        <f>C33+H33</f>
        <v>70000</v>
      </c>
      <c r="N33" s="12">
        <f>D33+I33</f>
        <v>10000</v>
      </c>
      <c r="O33" s="20">
        <v>0</v>
      </c>
      <c r="P33" s="20">
        <f>F33+K33</f>
        <v>10000</v>
      </c>
      <c r="Q33" s="21">
        <f t="shared" si="7"/>
        <v>90000</v>
      </c>
    </row>
    <row r="34" spans="1:17" x14ac:dyDescent="0.3">
      <c r="A34" s="5">
        <v>558</v>
      </c>
      <c r="B34" s="5" t="s">
        <v>34</v>
      </c>
      <c r="C34" s="14">
        <f t="shared" ref="C34:K34" si="17">C33</f>
        <v>70000</v>
      </c>
      <c r="D34" s="15">
        <f t="shared" si="17"/>
        <v>23000</v>
      </c>
      <c r="E34" s="15">
        <f t="shared" si="17"/>
        <v>0</v>
      </c>
      <c r="F34" s="15">
        <f t="shared" si="17"/>
        <v>10000</v>
      </c>
      <c r="G34" s="16">
        <f t="shared" si="17"/>
        <v>103000</v>
      </c>
      <c r="H34" s="24">
        <f t="shared" si="17"/>
        <v>0</v>
      </c>
      <c r="I34" s="22">
        <f t="shared" si="17"/>
        <v>-13000</v>
      </c>
      <c r="J34" s="22">
        <f t="shared" si="17"/>
        <v>0</v>
      </c>
      <c r="K34" s="22">
        <f t="shared" si="17"/>
        <v>0</v>
      </c>
      <c r="L34" s="23">
        <f t="shared" si="1"/>
        <v>-13000</v>
      </c>
      <c r="M34" s="24">
        <f>M33</f>
        <v>70000</v>
      </c>
      <c r="N34" s="22">
        <f>N33</f>
        <v>10000</v>
      </c>
      <c r="O34" s="22">
        <f>O33</f>
        <v>0</v>
      </c>
      <c r="P34" s="22">
        <f>P33</f>
        <v>10000</v>
      </c>
      <c r="Q34" s="23">
        <f t="shared" si="7"/>
        <v>90000</v>
      </c>
    </row>
    <row r="35" spans="1:17" ht="15" thickBot="1" x14ac:dyDescent="0.35">
      <c r="A35" s="6"/>
      <c r="B35" s="6" t="s">
        <v>35</v>
      </c>
      <c r="C35" s="17">
        <f>C14+C18+C20+C22+C28+C30+C32+C34</f>
        <v>1284600</v>
      </c>
      <c r="D35" s="18">
        <f>D14+D18+D20+D22+D28+D30+D32+D34</f>
        <v>260400</v>
      </c>
      <c r="E35" s="18">
        <f>E14+E18+E20+E22+E28+E30+E32+E34</f>
        <v>45000</v>
      </c>
      <c r="F35" s="18">
        <f>F14+F18+F20+F22+F28+F34+F32+F30</f>
        <v>210000</v>
      </c>
      <c r="G35" s="19">
        <f>SUM(C35:F35)</f>
        <v>1800000</v>
      </c>
      <c r="H35" s="28">
        <f>H20+H22+H28</f>
        <v>0</v>
      </c>
      <c r="I35" s="29">
        <f>I14+I18+I20+I22+I28+I30+I32+I34</f>
        <v>0</v>
      </c>
      <c r="J35" s="29">
        <f>J14+J18+J20+J22+J28+J30+J32+J34</f>
        <v>0</v>
      </c>
      <c r="K35" s="29">
        <f>K14+K18+K20+K22+K28+K30+K32+K34</f>
        <v>0</v>
      </c>
      <c r="L35" s="30">
        <f t="shared" si="1"/>
        <v>0</v>
      </c>
      <c r="M35" s="28">
        <f>M14+M18+M20+M22+M28+M30+M32+M34</f>
        <v>1284600</v>
      </c>
      <c r="N35" s="29">
        <f>N14+N18+N20+N22+N28+N30+N32+N34</f>
        <v>260400</v>
      </c>
      <c r="O35" s="29">
        <f>O14+O18+O20+O22+O28+O30+O32+O34</f>
        <v>45000</v>
      </c>
      <c r="P35" s="29">
        <f>P14+P18+P20+P22+P28+P30+P32+P34</f>
        <v>210000</v>
      </c>
      <c r="Q35" s="30">
        <f t="shared" si="7"/>
        <v>1800000</v>
      </c>
    </row>
    <row r="39" spans="1:17" x14ac:dyDescent="0.3">
      <c r="B39" t="s">
        <v>40</v>
      </c>
    </row>
    <row r="40" spans="1:17" x14ac:dyDescent="0.3">
      <c r="B40" t="s">
        <v>41</v>
      </c>
    </row>
  </sheetData>
  <mergeCells count="4">
    <mergeCell ref="C4:G5"/>
    <mergeCell ref="H4:L5"/>
    <mergeCell ref="M4:Q5"/>
    <mergeCell ref="A1:Q1"/>
  </mergeCells>
  <pageMargins left="0.31496062992125984" right="0.31496062992125984" top="0.78740157480314965" bottom="0.78740157480314965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Sehnalová</dc:creator>
  <cp:lastModifiedBy>Helena Sehnalová</cp:lastModifiedBy>
  <cp:lastPrinted>2022-06-20T10:50:41Z</cp:lastPrinted>
  <dcterms:created xsi:type="dcterms:W3CDTF">2022-06-17T12:05:21Z</dcterms:created>
  <dcterms:modified xsi:type="dcterms:W3CDTF">2022-06-20T10:52:33Z</dcterms:modified>
</cp:coreProperties>
</file>